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51797\Desktop\"/>
    </mc:Choice>
  </mc:AlternateContent>
  <xr:revisionPtr revIDLastSave="0" documentId="8_{C1E2B737-12CB-4C0E-8B87-F69E66142707}" xr6:coauthVersionLast="46" xr6:coauthVersionMax="46" xr10:uidLastSave="{00000000-0000-0000-0000-000000000000}"/>
  <bookViews>
    <workbookView xWindow="-120" yWindow="-120" windowWidth="26520" windowHeight="16440" xr2:uid="{0CA1CFAD-9A58-412F-B9F7-3465554CA7E5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3" i="1" l="1"/>
  <c r="AB39" i="1"/>
  <c r="AB44" i="1"/>
  <c r="AB46" i="1"/>
  <c r="AA13" i="1"/>
  <c r="AA39" i="1"/>
  <c r="AA44" i="1"/>
  <c r="AA46" i="1"/>
  <c r="Z13" i="1"/>
  <c r="Z39" i="1"/>
  <c r="Z44" i="1"/>
  <c r="Z46" i="1"/>
  <c r="Y13" i="1"/>
  <c r="Y39" i="1"/>
  <c r="Y44" i="1"/>
  <c r="Y46" i="1"/>
  <c r="X13" i="1"/>
  <c r="X39" i="1"/>
  <c r="X44" i="1"/>
  <c r="X46" i="1"/>
  <c r="G13" i="1"/>
  <c r="G39" i="1"/>
  <c r="G44" i="1"/>
  <c r="G46" i="1"/>
  <c r="AW46" i="1"/>
  <c r="F13" i="1"/>
  <c r="F39" i="1"/>
  <c r="F44" i="1"/>
  <c r="F46" i="1"/>
  <c r="AV46" i="1"/>
  <c r="E13" i="1"/>
  <c r="E39" i="1"/>
  <c r="E44" i="1"/>
  <c r="E46" i="1"/>
  <c r="AU46" i="1"/>
  <c r="D13" i="1"/>
  <c r="D39" i="1"/>
  <c r="D44" i="1"/>
  <c r="D46" i="1"/>
  <c r="AT46" i="1"/>
  <c r="C13" i="1"/>
  <c r="C39" i="1"/>
  <c r="C44" i="1"/>
  <c r="C46" i="1"/>
  <c r="AS46" i="1"/>
  <c r="AW44" i="1"/>
  <c r="AV44" i="1"/>
  <c r="AU44" i="1"/>
  <c r="AT44" i="1"/>
  <c r="AS44" i="1"/>
  <c r="AW43" i="1"/>
  <c r="AV43" i="1"/>
  <c r="AU43" i="1"/>
  <c r="AT43" i="1"/>
  <c r="AS43" i="1"/>
  <c r="AW42" i="1"/>
  <c r="AV42" i="1"/>
  <c r="AU42" i="1"/>
  <c r="AT42" i="1"/>
  <c r="AS42" i="1"/>
  <c r="AW39" i="1"/>
  <c r="AV39" i="1"/>
  <c r="AU39" i="1"/>
  <c r="AT39" i="1"/>
  <c r="AS39" i="1"/>
  <c r="AW32" i="1"/>
  <c r="AV32" i="1"/>
  <c r="AU32" i="1"/>
  <c r="AT32" i="1"/>
  <c r="AS32" i="1"/>
  <c r="AW31" i="1"/>
  <c r="AV31" i="1"/>
  <c r="AU31" i="1"/>
  <c r="AT31" i="1"/>
  <c r="AS31" i="1"/>
  <c r="AW29" i="1"/>
  <c r="AV29" i="1"/>
  <c r="AU29" i="1"/>
  <c r="AT29" i="1"/>
  <c r="AS29" i="1"/>
  <c r="AW28" i="1"/>
  <c r="AV28" i="1"/>
  <c r="AU28" i="1"/>
  <c r="AT28" i="1"/>
  <c r="AS28" i="1"/>
  <c r="AW26" i="1"/>
  <c r="AV26" i="1"/>
  <c r="AU26" i="1"/>
  <c r="AT26" i="1"/>
  <c r="AS26" i="1"/>
  <c r="AW24" i="1"/>
  <c r="AV24" i="1"/>
  <c r="AU24" i="1"/>
  <c r="AT24" i="1"/>
  <c r="AS24" i="1"/>
  <c r="AW22" i="1"/>
  <c r="AV22" i="1"/>
  <c r="AU22" i="1"/>
  <c r="AT22" i="1"/>
  <c r="AS22" i="1"/>
  <c r="AW20" i="1"/>
  <c r="AV20" i="1"/>
  <c r="AU20" i="1"/>
  <c r="AT20" i="1"/>
  <c r="AS20" i="1"/>
  <c r="AW13" i="1"/>
  <c r="AV13" i="1"/>
  <c r="AU13" i="1"/>
  <c r="AT13" i="1"/>
  <c r="AS13" i="1"/>
  <c r="AW12" i="1"/>
  <c r="AV12" i="1"/>
  <c r="AU12" i="1"/>
  <c r="AT12" i="1"/>
  <c r="AS12" i="1"/>
  <c r="AW11" i="1"/>
  <c r="AV11" i="1"/>
  <c r="AU11" i="1"/>
  <c r="AT11" i="1"/>
  <c r="AS11" i="1"/>
  <c r="AW10" i="1"/>
  <c r="AV10" i="1"/>
  <c r="AU10" i="1"/>
  <c r="AT10" i="1"/>
  <c r="AS10" i="1"/>
  <c r="AW8" i="1"/>
  <c r="AV8" i="1"/>
  <c r="AU8" i="1"/>
  <c r="AT8" i="1"/>
  <c r="AS8" i="1"/>
  <c r="AW7" i="1"/>
  <c r="AV7" i="1"/>
  <c r="AU7" i="1"/>
  <c r="AT7" i="1"/>
  <c r="AS7" i="1"/>
  <c r="AW6" i="1"/>
  <c r="AV6" i="1"/>
  <c r="AU6" i="1"/>
  <c r="AT6" i="1"/>
  <c r="AS6" i="1"/>
  <c r="U13" i="1"/>
  <c r="U39" i="1"/>
  <c r="U44" i="1"/>
  <c r="U46" i="1"/>
  <c r="AP46" i="1"/>
  <c r="T13" i="1"/>
  <c r="T39" i="1"/>
  <c r="T44" i="1"/>
  <c r="T46" i="1"/>
  <c r="AO46" i="1"/>
  <c r="S13" i="1"/>
  <c r="S39" i="1"/>
  <c r="S44" i="1"/>
  <c r="S46" i="1"/>
  <c r="AN46" i="1"/>
  <c r="R13" i="1"/>
  <c r="R39" i="1"/>
  <c r="R44" i="1"/>
  <c r="R46" i="1"/>
  <c r="AM46" i="1"/>
  <c r="Q13" i="1"/>
  <c r="Q39" i="1"/>
  <c r="Q44" i="1"/>
  <c r="Q46" i="1"/>
  <c r="AL46" i="1"/>
  <c r="AP44" i="1"/>
  <c r="AO44" i="1"/>
  <c r="AN44" i="1"/>
  <c r="AM44" i="1"/>
  <c r="AL44" i="1"/>
  <c r="AP43" i="1"/>
  <c r="AO43" i="1"/>
  <c r="AN43" i="1"/>
  <c r="AM43" i="1"/>
  <c r="AL43" i="1"/>
  <c r="AP42" i="1"/>
  <c r="AO42" i="1"/>
  <c r="AN42" i="1"/>
  <c r="AM42" i="1"/>
  <c r="AL42" i="1"/>
  <c r="AP39" i="1"/>
  <c r="AO39" i="1"/>
  <c r="AN39" i="1"/>
  <c r="AM39" i="1"/>
  <c r="AL39" i="1"/>
  <c r="AP32" i="1"/>
  <c r="AO32" i="1"/>
  <c r="AN32" i="1"/>
  <c r="AM32" i="1"/>
  <c r="AL32" i="1"/>
  <c r="AP31" i="1"/>
  <c r="AO31" i="1"/>
  <c r="AN31" i="1"/>
  <c r="AM31" i="1"/>
  <c r="AL31" i="1"/>
  <c r="AP29" i="1"/>
  <c r="AO29" i="1"/>
  <c r="AN29" i="1"/>
  <c r="AM29" i="1"/>
  <c r="AL29" i="1"/>
  <c r="AP28" i="1"/>
  <c r="AO28" i="1"/>
  <c r="AN28" i="1"/>
  <c r="AM28" i="1"/>
  <c r="AL28" i="1"/>
  <c r="AP26" i="1"/>
  <c r="AO26" i="1"/>
  <c r="AN26" i="1"/>
  <c r="AM26" i="1"/>
  <c r="AL26" i="1"/>
  <c r="AP24" i="1"/>
  <c r="AO24" i="1"/>
  <c r="AN24" i="1"/>
  <c r="AM24" i="1"/>
  <c r="AL24" i="1"/>
  <c r="AP22" i="1"/>
  <c r="AO22" i="1"/>
  <c r="AN22" i="1"/>
  <c r="AM22" i="1"/>
  <c r="AL22" i="1"/>
  <c r="AP20" i="1"/>
  <c r="AO20" i="1"/>
  <c r="AN20" i="1"/>
  <c r="AM20" i="1"/>
  <c r="AL20" i="1"/>
  <c r="AP13" i="1"/>
  <c r="AO13" i="1"/>
  <c r="AN13" i="1"/>
  <c r="AM13" i="1"/>
  <c r="AL13" i="1"/>
  <c r="AP12" i="1"/>
  <c r="AO12" i="1"/>
  <c r="AN12" i="1"/>
  <c r="AM12" i="1"/>
  <c r="AL12" i="1"/>
  <c r="AP11" i="1"/>
  <c r="AO11" i="1"/>
  <c r="AN11" i="1"/>
  <c r="AM11" i="1"/>
  <c r="AL11" i="1"/>
  <c r="AP10" i="1"/>
  <c r="AO10" i="1"/>
  <c r="AN10" i="1"/>
  <c r="AM10" i="1"/>
  <c r="AL10" i="1"/>
  <c r="AP8" i="1"/>
  <c r="AO8" i="1"/>
  <c r="AN8" i="1"/>
  <c r="AM8" i="1"/>
  <c r="AL8" i="1"/>
  <c r="AP7" i="1"/>
  <c r="AO7" i="1"/>
  <c r="AN7" i="1"/>
  <c r="AM7" i="1"/>
  <c r="AL7" i="1"/>
  <c r="AP6" i="1"/>
  <c r="AO6" i="1"/>
  <c r="AN6" i="1"/>
  <c r="AM6" i="1"/>
  <c r="AL6" i="1"/>
  <c r="N13" i="1"/>
  <c r="N39" i="1"/>
  <c r="N44" i="1"/>
  <c r="N46" i="1"/>
  <c r="AI46" i="1"/>
  <c r="AI44" i="1"/>
  <c r="AI43" i="1"/>
  <c r="AI42" i="1"/>
  <c r="AI39" i="1"/>
  <c r="AI32" i="1"/>
  <c r="AI31" i="1"/>
  <c r="AI29" i="1"/>
  <c r="AI28" i="1"/>
  <c r="AI26" i="1"/>
  <c r="AI24" i="1"/>
  <c r="AI22" i="1"/>
  <c r="AI20" i="1"/>
  <c r="AI13" i="1"/>
  <c r="AI12" i="1"/>
  <c r="AI11" i="1"/>
  <c r="AI10" i="1"/>
  <c r="AI8" i="1"/>
  <c r="AI7" i="1"/>
  <c r="AI6" i="1"/>
  <c r="M13" i="1"/>
  <c r="M39" i="1"/>
  <c r="M44" i="1"/>
  <c r="M46" i="1"/>
  <c r="AH46" i="1"/>
  <c r="AH44" i="1"/>
  <c r="AH43" i="1"/>
  <c r="AH42" i="1"/>
  <c r="AH39" i="1"/>
  <c r="AH32" i="1"/>
  <c r="AH31" i="1"/>
  <c r="AH29" i="1"/>
  <c r="AH28" i="1"/>
  <c r="AH26" i="1"/>
  <c r="AH24" i="1"/>
  <c r="AH22" i="1"/>
  <c r="AH20" i="1"/>
  <c r="AH13" i="1"/>
  <c r="AH12" i="1"/>
  <c r="AH11" i="1"/>
  <c r="AH10" i="1"/>
  <c r="AH8" i="1"/>
  <c r="AH7" i="1"/>
  <c r="AH6" i="1"/>
  <c r="L13" i="1"/>
  <c r="L39" i="1"/>
  <c r="L44" i="1"/>
  <c r="L46" i="1"/>
  <c r="AG46" i="1"/>
  <c r="AG44" i="1"/>
  <c r="AG43" i="1"/>
  <c r="AG42" i="1"/>
  <c r="AG39" i="1"/>
  <c r="AG32" i="1"/>
  <c r="AG31" i="1"/>
  <c r="AG29" i="1"/>
  <c r="AG28" i="1"/>
  <c r="AG26" i="1"/>
  <c r="AG24" i="1"/>
  <c r="AG22" i="1"/>
  <c r="AG20" i="1"/>
  <c r="AG13" i="1"/>
  <c r="AG12" i="1"/>
  <c r="AG11" i="1"/>
  <c r="AG10" i="1"/>
  <c r="AG8" i="1"/>
  <c r="AG7" i="1"/>
  <c r="AG6" i="1"/>
  <c r="K13" i="1"/>
  <c r="K39" i="1"/>
  <c r="K44" i="1"/>
  <c r="K46" i="1"/>
  <c r="AF46" i="1"/>
  <c r="AF44" i="1"/>
  <c r="AF43" i="1"/>
  <c r="AF42" i="1"/>
  <c r="AF39" i="1"/>
  <c r="AF32" i="1"/>
  <c r="AF31" i="1"/>
  <c r="AF29" i="1"/>
  <c r="AF28" i="1"/>
  <c r="AF26" i="1"/>
  <c r="AF24" i="1"/>
  <c r="AF22" i="1"/>
  <c r="AF20" i="1"/>
  <c r="AF13" i="1"/>
  <c r="AF12" i="1"/>
  <c r="AF11" i="1"/>
  <c r="AF10" i="1"/>
  <c r="AF8" i="1"/>
  <c r="AF7" i="1"/>
  <c r="AF6" i="1"/>
  <c r="J13" i="1"/>
  <c r="J39" i="1"/>
  <c r="J44" i="1"/>
  <c r="J46" i="1"/>
  <c r="AE46" i="1"/>
  <c r="AE44" i="1"/>
  <c r="AE43" i="1"/>
  <c r="AE42" i="1"/>
  <c r="AE39" i="1"/>
  <c r="AE32" i="1"/>
  <c r="AE31" i="1"/>
  <c r="AE29" i="1"/>
  <c r="AE28" i="1"/>
  <c r="AE26" i="1"/>
  <c r="AE24" i="1"/>
  <c r="AE22" i="1"/>
  <c r="AE20" i="1"/>
  <c r="AE13" i="1"/>
  <c r="AE12" i="1"/>
  <c r="AE11" i="1"/>
  <c r="AE10" i="1"/>
  <c r="AE8" i="1"/>
  <c r="AE7" i="1"/>
  <c r="AE6" i="1"/>
</calcChain>
</file>

<file path=xl/sharedStrings.xml><?xml version="1.0" encoding="utf-8"?>
<sst xmlns="http://schemas.openxmlformats.org/spreadsheetml/2006/main" count="336" uniqueCount="36">
  <si>
    <t xml:space="preserve">Option 1 </t>
  </si>
  <si>
    <t xml:space="preserve">Total revenue </t>
  </si>
  <si>
    <t>€'000</t>
  </si>
  <si>
    <t>Human medicines</t>
  </si>
  <si>
    <t>Procedural fees</t>
  </si>
  <si>
    <t>Annual fees - CAP</t>
  </si>
  <si>
    <t>Annual fees –PhV</t>
  </si>
  <si>
    <t xml:space="preserve">Veterinary medicines </t>
  </si>
  <si>
    <t xml:space="preserve">Procedural fees </t>
  </si>
  <si>
    <t>Total</t>
  </si>
  <si>
    <t xml:space="preserve">€'000 </t>
  </si>
  <si>
    <t>All NCAs</t>
  </si>
  <si>
    <t xml:space="preserve">Remuneration from procedural activities </t>
  </si>
  <si>
    <t xml:space="preserve">Remuneration from annual fees </t>
  </si>
  <si>
    <t>NCAs conducting human medicines activities only (n=17)</t>
  </si>
  <si>
    <t>NCAs conducting veterinary medicines activities only (n=12)</t>
  </si>
  <si>
    <t>Remuneration from annual fees</t>
  </si>
  <si>
    <t>NCAs conducting both human and veterinary medicines activities (n=14)</t>
  </si>
  <si>
    <r>
      <t>EMA income</t>
    </r>
    <r>
      <rPr>
        <sz val="8"/>
        <color theme="1"/>
        <rFont val="Times New Roman"/>
        <family val="1"/>
      </rPr>
      <t> </t>
    </r>
  </si>
  <si>
    <t xml:space="preserve">Total industry fees </t>
  </si>
  <si>
    <t xml:space="preserve">Total EU budget contribution </t>
  </si>
  <si>
    <t>EMA expenditure</t>
  </si>
  <si>
    <t xml:space="preserve">Total expenditure on human and veterinary procedures </t>
  </si>
  <si>
    <t>Total expenditure on other activities</t>
  </si>
  <si>
    <t>Total payments to NCAs</t>
  </si>
  <si>
    <t>Variance</t>
  </si>
  <si>
    <t xml:space="preserve">Option 1b </t>
  </si>
  <si>
    <t>%</t>
  </si>
  <si>
    <t>Option 1a vs Option 1</t>
  </si>
  <si>
    <t>Option 1a</t>
  </si>
  <si>
    <t>Option 1b vs Option 1</t>
  </si>
  <si>
    <t>Option 1c vs Option 1</t>
  </si>
  <si>
    <t>Option 1c</t>
  </si>
  <si>
    <t>Total revenue  from industry fees</t>
  </si>
  <si>
    <t>NCA remuneration</t>
  </si>
  <si>
    <t>EMA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</si>
</sst>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F79646"/>
      </right>
      <top/>
      <bottom/>
      <diagonal/>
    </border>
    <border>
      <left/>
      <right style="medium">
        <color rgb="FFF79646"/>
      </right>
      <top/>
      <bottom style="medium">
        <color rgb="FFF79646"/>
      </bottom>
      <diagonal/>
    </border>
    <border>
      <left/>
      <right/>
      <top style="medium">
        <color rgb="FFF79646"/>
      </top>
      <bottom style="medium">
        <color rgb="FFF79646"/>
      </bottom>
      <diagonal/>
    </border>
    <border>
      <left/>
      <right/>
      <top style="medium">
        <color rgb="FFF79646"/>
      </top>
      <bottom/>
      <diagonal/>
    </border>
    <border>
      <left/>
      <right style="medium">
        <color rgb="FFF79646"/>
      </right>
      <top style="medium">
        <color rgb="FFF79646"/>
      </top>
      <bottom/>
      <diagonal/>
    </border>
    <border>
      <left style="medium">
        <color rgb="FFF79646"/>
      </left>
      <right style="medium">
        <color rgb="FFF79646"/>
      </right>
      <top style="medium">
        <color rgb="FFF79646"/>
      </top>
      <bottom/>
      <diagonal/>
    </border>
    <border>
      <left style="medium">
        <color rgb="FFF79646"/>
      </left>
      <right style="medium">
        <color rgb="FFF79646"/>
      </right>
      <top/>
      <bottom style="medium">
        <color rgb="FFF79646"/>
      </bottom>
      <diagonal/>
    </border>
    <border>
      <left/>
      <right/>
      <top/>
      <bottom style="medium">
        <color rgb="FFF79646"/>
      </bottom>
      <diagonal/>
    </border>
    <border>
      <left style="medium">
        <color rgb="FFF79646"/>
      </left>
      <right style="thin">
        <color theme="5"/>
      </right>
      <top/>
      <bottom/>
      <diagonal/>
    </border>
    <border>
      <left style="medium">
        <color rgb="FFF79646"/>
      </left>
      <right style="thin">
        <color theme="5"/>
      </right>
      <top/>
      <bottom style="medium">
        <color rgb="FFF79646"/>
      </bottom>
      <diagonal/>
    </border>
    <border>
      <left style="medium">
        <color rgb="FFF79646"/>
      </left>
      <right style="medium">
        <color rgb="FFF79646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10" fontId="4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0" fontId="4" fillId="0" borderId="11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0" fontId="4" fillId="0" borderId="6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D6BBE-D3E3-4A09-94ED-A64930CE250A}">
  <sheetPr codeName="Sheet1"/>
  <dimension ref="B1:AW46"/>
  <sheetViews>
    <sheetView tabSelected="1" topLeftCell="AG7" workbookViewId="0">
      <selection activeCell="AO31" sqref="AO31"/>
    </sheetView>
  </sheetViews>
  <sheetFormatPr defaultColWidth="12.7109375" defaultRowHeight="15" x14ac:dyDescent="0.25"/>
  <cols>
    <col min="2" max="2" width="41" hidden="1" customWidth="1"/>
    <col min="3" max="3" width="12.7109375" hidden="1" customWidth="1"/>
    <col min="4" max="4" width="9.42578125" hidden="1" customWidth="1"/>
    <col min="5" max="6" width="12.7109375" hidden="1" customWidth="1"/>
    <col min="7" max="7" width="9.5703125" hidden="1" customWidth="1"/>
    <col min="8" max="8" width="12.7109375" hidden="1" customWidth="1"/>
    <col min="9" max="9" width="41" hidden="1" customWidth="1"/>
    <col min="10" max="10" width="12.7109375" hidden="1" customWidth="1"/>
    <col min="11" max="11" width="9.42578125" hidden="1" customWidth="1"/>
    <col min="12" max="13" width="12.7109375" hidden="1" customWidth="1"/>
    <col min="14" max="14" width="9.5703125" hidden="1" customWidth="1"/>
    <col min="15" max="15" width="12.7109375" hidden="1" customWidth="1"/>
    <col min="16" max="16" width="41" hidden="1" customWidth="1"/>
    <col min="17" max="17" width="12.7109375" hidden="1" customWidth="1"/>
    <col min="18" max="18" width="9.42578125" hidden="1" customWidth="1"/>
    <col min="19" max="20" width="12.7109375" hidden="1" customWidth="1"/>
    <col min="21" max="21" width="9.5703125" hidden="1" customWidth="1"/>
    <col min="22" max="22" width="12.7109375" hidden="1" customWidth="1"/>
    <col min="23" max="23" width="41" hidden="1" customWidth="1"/>
    <col min="24" max="24" width="12.7109375" hidden="1" customWidth="1"/>
    <col min="25" max="25" width="9.42578125" hidden="1" customWidth="1"/>
    <col min="26" max="27" width="12.7109375" hidden="1" customWidth="1"/>
    <col min="28" max="28" width="9.5703125" hidden="1" customWidth="1"/>
    <col min="30" max="30" width="25.7109375" customWidth="1"/>
    <col min="37" max="37" width="25.7109375" customWidth="1"/>
    <col min="44" max="44" width="25.7109375" customWidth="1"/>
  </cols>
  <sheetData>
    <row r="1" spans="2:49" x14ac:dyDescent="0.25">
      <c r="B1" s="1" t="s">
        <v>0</v>
      </c>
      <c r="I1" s="1" t="s">
        <v>29</v>
      </c>
      <c r="P1" s="1" t="s">
        <v>26</v>
      </c>
      <c r="W1" s="1" t="s">
        <v>32</v>
      </c>
      <c r="AD1" s="1" t="s">
        <v>28</v>
      </c>
      <c r="AK1" s="1" t="s">
        <v>30</v>
      </c>
      <c r="AR1" s="1" t="s">
        <v>31</v>
      </c>
    </row>
    <row r="3" spans="2:49" s="2" customFormat="1" ht="22.9" customHeight="1" x14ac:dyDescent="0.25">
      <c r="B3" s="18" t="s">
        <v>1</v>
      </c>
      <c r="C3" s="3">
        <v>2022</v>
      </c>
      <c r="D3" s="3">
        <v>2023</v>
      </c>
      <c r="E3" s="3">
        <v>2024</v>
      </c>
      <c r="F3" s="3">
        <v>2025</v>
      </c>
      <c r="G3" s="4">
        <v>2026</v>
      </c>
      <c r="I3" s="18" t="s">
        <v>1</v>
      </c>
      <c r="J3" s="3">
        <v>2022</v>
      </c>
      <c r="K3" s="3">
        <v>2023</v>
      </c>
      <c r="L3" s="3">
        <v>2024</v>
      </c>
      <c r="M3" s="3">
        <v>2025</v>
      </c>
      <c r="N3" s="4">
        <v>2026</v>
      </c>
      <c r="P3" s="18" t="s">
        <v>1</v>
      </c>
      <c r="Q3" s="3">
        <v>2022</v>
      </c>
      <c r="R3" s="3">
        <v>2023</v>
      </c>
      <c r="S3" s="3">
        <v>2024</v>
      </c>
      <c r="T3" s="3">
        <v>2025</v>
      </c>
      <c r="U3" s="4">
        <v>2026</v>
      </c>
      <c r="W3" s="18" t="s">
        <v>1</v>
      </c>
      <c r="X3" s="3">
        <v>2022</v>
      </c>
      <c r="Y3" s="3">
        <v>2023</v>
      </c>
      <c r="Z3" s="3">
        <v>2024</v>
      </c>
      <c r="AA3" s="3">
        <v>2025</v>
      </c>
      <c r="AB3" s="4">
        <v>2026</v>
      </c>
      <c r="AD3" s="18" t="s">
        <v>33</v>
      </c>
      <c r="AE3" s="3">
        <v>2022</v>
      </c>
      <c r="AF3" s="3">
        <v>2023</v>
      </c>
      <c r="AG3" s="3">
        <v>2024</v>
      </c>
      <c r="AH3" s="3">
        <v>2025</v>
      </c>
      <c r="AI3" s="4">
        <v>2026</v>
      </c>
      <c r="AK3" s="18" t="s">
        <v>33</v>
      </c>
      <c r="AL3" s="3">
        <v>2022</v>
      </c>
      <c r="AM3" s="3">
        <v>2023</v>
      </c>
      <c r="AN3" s="3">
        <v>2024</v>
      </c>
      <c r="AO3" s="3">
        <v>2025</v>
      </c>
      <c r="AP3" s="4">
        <v>2026</v>
      </c>
      <c r="AR3" s="18" t="s">
        <v>33</v>
      </c>
      <c r="AS3" s="3">
        <v>2022</v>
      </c>
      <c r="AT3" s="3">
        <v>2023</v>
      </c>
      <c r="AU3" s="3">
        <v>2024</v>
      </c>
      <c r="AV3" s="3">
        <v>2025</v>
      </c>
      <c r="AW3" s="4">
        <v>2026</v>
      </c>
    </row>
    <row r="4" spans="2:49" s="2" customFormat="1" ht="22.9" customHeight="1" thickBot="1" x14ac:dyDescent="0.3">
      <c r="B4" s="19"/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I4" s="19"/>
      <c r="J4" s="5" t="s">
        <v>2</v>
      </c>
      <c r="K4" s="5" t="s">
        <v>2</v>
      </c>
      <c r="L4" s="5" t="s">
        <v>2</v>
      </c>
      <c r="M4" s="5" t="s">
        <v>2</v>
      </c>
      <c r="N4" s="5" t="s">
        <v>2</v>
      </c>
      <c r="P4" s="19"/>
      <c r="Q4" s="5" t="s">
        <v>2</v>
      </c>
      <c r="R4" s="5" t="s">
        <v>2</v>
      </c>
      <c r="S4" s="5" t="s">
        <v>2</v>
      </c>
      <c r="T4" s="5" t="s">
        <v>2</v>
      </c>
      <c r="U4" s="5" t="s">
        <v>2</v>
      </c>
      <c r="W4" s="19"/>
      <c r="X4" s="5" t="s">
        <v>2</v>
      </c>
      <c r="Y4" s="5" t="s">
        <v>2</v>
      </c>
      <c r="Z4" s="5" t="s">
        <v>2</v>
      </c>
      <c r="AA4" s="5" t="s">
        <v>2</v>
      </c>
      <c r="AB4" s="5" t="s">
        <v>2</v>
      </c>
      <c r="AD4" s="19"/>
      <c r="AE4" s="5" t="s">
        <v>27</v>
      </c>
      <c r="AF4" s="5" t="s">
        <v>27</v>
      </c>
      <c r="AG4" s="5" t="s">
        <v>27</v>
      </c>
      <c r="AH4" s="5" t="s">
        <v>27</v>
      </c>
      <c r="AI4" s="6" t="s">
        <v>27</v>
      </c>
      <c r="AK4" s="19"/>
      <c r="AL4" s="5" t="s">
        <v>27</v>
      </c>
      <c r="AM4" s="5" t="s">
        <v>27</v>
      </c>
      <c r="AN4" s="5" t="s">
        <v>27</v>
      </c>
      <c r="AO4" s="5" t="s">
        <v>27</v>
      </c>
      <c r="AP4" s="6" t="s">
        <v>27</v>
      </c>
      <c r="AR4" s="19"/>
      <c r="AS4" s="5" t="s">
        <v>27</v>
      </c>
      <c r="AT4" s="5" t="s">
        <v>27</v>
      </c>
      <c r="AU4" s="5" t="s">
        <v>27</v>
      </c>
      <c r="AV4" s="5" t="s">
        <v>27</v>
      </c>
      <c r="AW4" s="6" t="s">
        <v>27</v>
      </c>
    </row>
    <row r="5" spans="2:49" s="2" customFormat="1" ht="22.9" customHeight="1" thickBot="1" x14ac:dyDescent="0.3">
      <c r="B5" s="17" t="s">
        <v>3</v>
      </c>
      <c r="C5" s="17"/>
      <c r="D5" s="17"/>
      <c r="E5" s="17"/>
      <c r="F5" s="17"/>
      <c r="G5" s="17"/>
      <c r="I5" s="17" t="s">
        <v>3</v>
      </c>
      <c r="J5" s="17"/>
      <c r="K5" s="17"/>
      <c r="L5" s="17"/>
      <c r="M5" s="17"/>
      <c r="N5" s="17"/>
      <c r="P5" s="17" t="s">
        <v>3</v>
      </c>
      <c r="Q5" s="17"/>
      <c r="R5" s="17"/>
      <c r="S5" s="17"/>
      <c r="T5" s="17"/>
      <c r="U5" s="17"/>
      <c r="W5" s="17" t="s">
        <v>3</v>
      </c>
      <c r="X5" s="17"/>
      <c r="Y5" s="17"/>
      <c r="Z5" s="17"/>
      <c r="AA5" s="17"/>
      <c r="AB5" s="17"/>
      <c r="AD5" s="17" t="s">
        <v>3</v>
      </c>
      <c r="AE5" s="17"/>
      <c r="AF5" s="17"/>
      <c r="AG5" s="17"/>
      <c r="AH5" s="17"/>
      <c r="AI5" s="17"/>
      <c r="AK5" s="17" t="s">
        <v>3</v>
      </c>
      <c r="AL5" s="17"/>
      <c r="AM5" s="17"/>
      <c r="AN5" s="17"/>
      <c r="AO5" s="17"/>
      <c r="AP5" s="17"/>
      <c r="AR5" s="17" t="s">
        <v>3</v>
      </c>
      <c r="AS5" s="17"/>
      <c r="AT5" s="17"/>
      <c r="AU5" s="17"/>
      <c r="AV5" s="17"/>
      <c r="AW5" s="17"/>
    </row>
    <row r="6" spans="2:49" s="2" customFormat="1" ht="22.9" customHeight="1" thickBot="1" x14ac:dyDescent="0.3">
      <c r="B6" s="7" t="s">
        <v>4</v>
      </c>
      <c r="C6" s="8">
        <v>202161.11159808101</v>
      </c>
      <c r="D6" s="8">
        <v>207291.69291750379</v>
      </c>
      <c r="E6" s="8">
        <v>213756.06364502604</v>
      </c>
      <c r="F6" s="8">
        <v>219510.21925226867</v>
      </c>
      <c r="G6" s="8">
        <v>226808.0200630984</v>
      </c>
      <c r="I6" s="7" t="s">
        <v>4</v>
      </c>
      <c r="J6" s="8">
        <v>202161.11159808101</v>
      </c>
      <c r="K6" s="8">
        <v>207291.69291750379</v>
      </c>
      <c r="L6" s="8">
        <v>213756.06364502604</v>
      </c>
      <c r="M6" s="8">
        <v>219510.21925226867</v>
      </c>
      <c r="N6" s="8">
        <v>226808.0200630984</v>
      </c>
      <c r="P6" s="7" t="s">
        <v>4</v>
      </c>
      <c r="Q6" s="8">
        <v>202161.11159808101</v>
      </c>
      <c r="R6" s="8">
        <v>207291.69291750379</v>
      </c>
      <c r="S6" s="8">
        <v>213756.06364502604</v>
      </c>
      <c r="T6" s="8">
        <v>219510.21925226867</v>
      </c>
      <c r="U6" s="8">
        <v>226808.0200630984</v>
      </c>
      <c r="W6" s="7" t="s">
        <v>4</v>
      </c>
      <c r="X6" s="8">
        <v>202161.11159808101</v>
      </c>
      <c r="Y6" s="8">
        <v>207291.69291750379</v>
      </c>
      <c r="Z6" s="8">
        <v>213756.06364502604</v>
      </c>
      <c r="AA6" s="8">
        <v>219510.21925226867</v>
      </c>
      <c r="AB6" s="8">
        <v>226808.0200630984</v>
      </c>
      <c r="AD6" s="7" t="s">
        <v>8</v>
      </c>
      <c r="AE6" s="9">
        <f>(J6-$C6)/$C6</f>
        <v>0</v>
      </c>
      <c r="AF6" s="9">
        <f>(K6-$D6)/$D6</f>
        <v>0</v>
      </c>
      <c r="AG6" s="9">
        <f>(L6-$E6)/$E6</f>
        <v>0</v>
      </c>
      <c r="AH6" s="9">
        <f>(M6-$F6)/$F6</f>
        <v>0</v>
      </c>
      <c r="AI6" s="9">
        <f>(N6-$G6)/$G6</f>
        <v>0</v>
      </c>
      <c r="AK6" s="7" t="s">
        <v>8</v>
      </c>
      <c r="AL6" s="9">
        <f>(Q6-$C6)/$C6</f>
        <v>0</v>
      </c>
      <c r="AM6" s="9">
        <f>(R6-$D6)/$D6</f>
        <v>0</v>
      </c>
      <c r="AN6" s="9">
        <f>(S6-$E6)/$E6</f>
        <v>0</v>
      </c>
      <c r="AO6" s="9">
        <f>(T6-$F6)/$F6</f>
        <v>0</v>
      </c>
      <c r="AP6" s="9">
        <f>(U6-$G6)/$G6</f>
        <v>0</v>
      </c>
      <c r="AR6" s="7" t="s">
        <v>8</v>
      </c>
      <c r="AS6" s="9">
        <f>(X6-$C6)/$C6</f>
        <v>0</v>
      </c>
      <c r="AT6" s="9">
        <f>(Y6-$D6)/$D6</f>
        <v>0</v>
      </c>
      <c r="AU6" s="9">
        <f>(Z6-$E6)/$E6</f>
        <v>0</v>
      </c>
      <c r="AV6" s="9">
        <f>(AA6-$F6)/$F6</f>
        <v>0</v>
      </c>
      <c r="AW6" s="9">
        <f>(AB6-$G6)/$G6</f>
        <v>0</v>
      </c>
    </row>
    <row r="7" spans="2:49" s="2" customFormat="1" ht="22.9" customHeight="1" thickBot="1" x14ac:dyDescent="0.3">
      <c r="B7" s="7" t="s">
        <v>5</v>
      </c>
      <c r="C7" s="8">
        <v>103684.57548544834</v>
      </c>
      <c r="D7" s="8">
        <v>110555.54097178033</v>
      </c>
      <c r="E7" s="8">
        <v>121808.84363401895</v>
      </c>
      <c r="F7" s="8">
        <v>130498.94599974321</v>
      </c>
      <c r="G7" s="8">
        <v>139789.86560745016</v>
      </c>
      <c r="I7" s="7" t="s">
        <v>5</v>
      </c>
      <c r="J7" s="8">
        <v>103684.57548544834</v>
      </c>
      <c r="K7" s="8">
        <v>110555.54097178033</v>
      </c>
      <c r="L7" s="8">
        <v>121808.84363401895</v>
      </c>
      <c r="M7" s="8">
        <v>130498.94599974321</v>
      </c>
      <c r="N7" s="8">
        <v>139789.86560745016</v>
      </c>
      <c r="P7" s="7" t="s">
        <v>5</v>
      </c>
      <c r="Q7" s="8">
        <v>103684.57548544834</v>
      </c>
      <c r="R7" s="8">
        <v>110555.54097178033</v>
      </c>
      <c r="S7" s="8">
        <v>121808.84363401895</v>
      </c>
      <c r="T7" s="8">
        <v>130498.94599974321</v>
      </c>
      <c r="U7" s="8">
        <v>139789.86560745016</v>
      </c>
      <c r="W7" s="7" t="s">
        <v>5</v>
      </c>
      <c r="X7" s="8">
        <v>103684.57548544834</v>
      </c>
      <c r="Y7" s="8">
        <v>110555.54097178033</v>
      </c>
      <c r="Z7" s="8">
        <v>121808.84363401895</v>
      </c>
      <c r="AA7" s="8">
        <v>130498.94599974321</v>
      </c>
      <c r="AB7" s="8">
        <v>139789.86560745016</v>
      </c>
      <c r="AD7" s="7" t="s">
        <v>5</v>
      </c>
      <c r="AE7" s="9">
        <f>(J7-$C7)/$C7</f>
        <v>0</v>
      </c>
      <c r="AF7" s="9">
        <f>(K7-$D7)/$D7</f>
        <v>0</v>
      </c>
      <c r="AG7" s="9">
        <f>(L7-$E7)/$E7</f>
        <v>0</v>
      </c>
      <c r="AH7" s="9">
        <f>(M7-$F7)/$F7</f>
        <v>0</v>
      </c>
      <c r="AI7" s="9">
        <f>(N7-$G7)/$G7</f>
        <v>0</v>
      </c>
      <c r="AK7" s="7" t="s">
        <v>5</v>
      </c>
      <c r="AL7" s="9">
        <f>(Q7-$C7)/$C7</f>
        <v>0</v>
      </c>
      <c r="AM7" s="9">
        <f>(R7-$D7)/$D7</f>
        <v>0</v>
      </c>
      <c r="AN7" s="9">
        <f>(S7-$E7)/$E7</f>
        <v>0</v>
      </c>
      <c r="AO7" s="9">
        <f>(T7-$F7)/$F7</f>
        <v>0</v>
      </c>
      <c r="AP7" s="9">
        <f>(U7-$G7)/$G7</f>
        <v>0</v>
      </c>
      <c r="AR7" s="7" t="s">
        <v>5</v>
      </c>
      <c r="AS7" s="9">
        <f>(X7-$C7)/$C7</f>
        <v>0</v>
      </c>
      <c r="AT7" s="9">
        <f>(Y7-$D7)/$D7</f>
        <v>0</v>
      </c>
      <c r="AU7" s="9">
        <f>(Z7-$E7)/$E7</f>
        <v>0</v>
      </c>
      <c r="AV7" s="9">
        <f>(AA7-$F7)/$F7</f>
        <v>0</v>
      </c>
      <c r="AW7" s="9">
        <f>(AB7-$G7)/$G7</f>
        <v>0</v>
      </c>
    </row>
    <row r="8" spans="2:49" s="2" customFormat="1" ht="22.9" customHeight="1" thickBot="1" x14ac:dyDescent="0.3">
      <c r="B8" s="7" t="s">
        <v>6</v>
      </c>
      <c r="C8" s="8">
        <v>10181.679836116931</v>
      </c>
      <c r="D8" s="8">
        <v>10303.859994150331</v>
      </c>
      <c r="E8" s="8">
        <v>22448.11403406844</v>
      </c>
      <c r="F8" s="8">
        <v>22762.387630545396</v>
      </c>
      <c r="G8" s="8">
        <v>23081.06105737303</v>
      </c>
      <c r="I8" s="7" t="s">
        <v>6</v>
      </c>
      <c r="J8" s="8">
        <v>10181.679836116931</v>
      </c>
      <c r="K8" s="8">
        <v>10303.859994150331</v>
      </c>
      <c r="L8" s="8">
        <v>22448.11403406844</v>
      </c>
      <c r="M8" s="8">
        <v>22762.387630545396</v>
      </c>
      <c r="N8" s="8">
        <v>23081.06105737303</v>
      </c>
      <c r="P8" s="7" t="s">
        <v>6</v>
      </c>
      <c r="Q8" s="8">
        <v>10181.679836116931</v>
      </c>
      <c r="R8" s="8">
        <v>10303.859994150331</v>
      </c>
      <c r="S8" s="8">
        <v>22448.11403406844</v>
      </c>
      <c r="T8" s="8">
        <v>22762.387630545396</v>
      </c>
      <c r="U8" s="8">
        <v>23081.06105737303</v>
      </c>
      <c r="W8" s="7" t="s">
        <v>6</v>
      </c>
      <c r="X8" s="8">
        <v>10181.679836116931</v>
      </c>
      <c r="Y8" s="8">
        <v>10303.859994150331</v>
      </c>
      <c r="Z8" s="8">
        <v>22448.11403406844</v>
      </c>
      <c r="AA8" s="8">
        <v>22762.387630545396</v>
      </c>
      <c r="AB8" s="8">
        <v>23081.06105737303</v>
      </c>
      <c r="AD8" s="7" t="s">
        <v>6</v>
      </c>
      <c r="AE8" s="9">
        <f>(J8-$C8)/$C8</f>
        <v>0</v>
      </c>
      <c r="AF8" s="9">
        <f>(K8-$D8)/$D8</f>
        <v>0</v>
      </c>
      <c r="AG8" s="9">
        <f>(L8-$E8)/$E8</f>
        <v>0</v>
      </c>
      <c r="AH8" s="9">
        <f>(M8-$F8)/$F8</f>
        <v>0</v>
      </c>
      <c r="AI8" s="9">
        <f>(N8-$G8)/$G8</f>
        <v>0</v>
      </c>
      <c r="AK8" s="7" t="s">
        <v>6</v>
      </c>
      <c r="AL8" s="9">
        <f>(Q8-$C8)/$C8</f>
        <v>0</v>
      </c>
      <c r="AM8" s="9">
        <f>(R8-$D8)/$D8</f>
        <v>0</v>
      </c>
      <c r="AN8" s="9">
        <f>(S8-$E8)/$E8</f>
        <v>0</v>
      </c>
      <c r="AO8" s="9">
        <f>(T8-$F8)/$F8</f>
        <v>0</v>
      </c>
      <c r="AP8" s="9">
        <f>(U8-$G8)/$G8</f>
        <v>0</v>
      </c>
      <c r="AR8" s="7" t="s">
        <v>6</v>
      </c>
      <c r="AS8" s="9">
        <f>(X8-$C8)/$C8</f>
        <v>0</v>
      </c>
      <c r="AT8" s="9">
        <f>(Y8-$D8)/$D8</f>
        <v>0</v>
      </c>
      <c r="AU8" s="9">
        <f>(Z8-$E8)/$E8</f>
        <v>0</v>
      </c>
      <c r="AV8" s="9">
        <f>(AA8-$F8)/$F8</f>
        <v>0</v>
      </c>
      <c r="AW8" s="9">
        <f>(AB8-$G8)/$G8</f>
        <v>0</v>
      </c>
    </row>
    <row r="9" spans="2:49" s="2" customFormat="1" ht="22.9" customHeight="1" thickBot="1" x14ac:dyDescent="0.3">
      <c r="B9" s="17" t="s">
        <v>7</v>
      </c>
      <c r="C9" s="17"/>
      <c r="D9" s="17"/>
      <c r="E9" s="17"/>
      <c r="F9" s="17"/>
      <c r="G9" s="17"/>
      <c r="I9" s="17" t="s">
        <v>7</v>
      </c>
      <c r="J9" s="17"/>
      <c r="K9" s="17"/>
      <c r="L9" s="17"/>
      <c r="M9" s="17"/>
      <c r="N9" s="17"/>
      <c r="P9" s="17" t="s">
        <v>7</v>
      </c>
      <c r="Q9" s="17"/>
      <c r="R9" s="17"/>
      <c r="S9" s="17"/>
      <c r="T9" s="17"/>
      <c r="U9" s="17"/>
      <c r="W9" s="17" t="s">
        <v>7</v>
      </c>
      <c r="X9" s="17"/>
      <c r="Y9" s="17"/>
      <c r="Z9" s="17"/>
      <c r="AA9" s="17"/>
      <c r="AB9" s="17"/>
      <c r="AD9" s="17" t="s">
        <v>7</v>
      </c>
      <c r="AE9" s="17"/>
      <c r="AF9" s="17"/>
      <c r="AG9" s="17"/>
      <c r="AH9" s="17"/>
      <c r="AI9" s="17"/>
      <c r="AK9" s="17" t="s">
        <v>7</v>
      </c>
      <c r="AL9" s="17"/>
      <c r="AM9" s="17"/>
      <c r="AN9" s="17"/>
      <c r="AO9" s="17"/>
      <c r="AP9" s="17"/>
      <c r="AR9" s="17" t="s">
        <v>7</v>
      </c>
      <c r="AS9" s="17"/>
      <c r="AT9" s="17"/>
      <c r="AU9" s="17"/>
      <c r="AV9" s="17"/>
      <c r="AW9" s="17"/>
    </row>
    <row r="10" spans="2:49" s="2" customFormat="1" ht="22.9" customHeight="1" thickBot="1" x14ac:dyDescent="0.3">
      <c r="B10" s="7" t="s">
        <v>8</v>
      </c>
      <c r="C10" s="8">
        <v>13046.103500054953</v>
      </c>
      <c r="D10" s="8">
        <v>14834.760255260138</v>
      </c>
      <c r="E10" s="8">
        <v>16709.436468217806</v>
      </c>
      <c r="F10" s="8">
        <v>18738.501178371309</v>
      </c>
      <c r="G10" s="8">
        <v>19328.463730411568</v>
      </c>
      <c r="I10" s="7" t="s">
        <v>8</v>
      </c>
      <c r="J10" s="8">
        <v>6523.0517500274764</v>
      </c>
      <c r="K10" s="8">
        <v>7417.3801276300692</v>
      </c>
      <c r="L10" s="8">
        <v>8354.7182341089028</v>
      </c>
      <c r="M10" s="8">
        <v>9369.2505891856545</v>
      </c>
      <c r="N10" s="8">
        <v>9664.2318652057838</v>
      </c>
      <c r="P10" s="7" t="s">
        <v>8</v>
      </c>
      <c r="Q10" s="8">
        <v>6489.2509798708525</v>
      </c>
      <c r="R10" s="8">
        <v>7383.1737482315648</v>
      </c>
      <c r="S10" s="8">
        <v>8320.0329653988174</v>
      </c>
      <c r="T10" s="8">
        <v>9334.0797267136313</v>
      </c>
      <c r="U10" s="8">
        <v>9628.5686106591511</v>
      </c>
      <c r="W10" s="7" t="s">
        <v>8</v>
      </c>
      <c r="X10" s="8">
        <v>12978.501959741705</v>
      </c>
      <c r="Y10" s="8">
        <v>14766.34749646313</v>
      </c>
      <c r="Z10" s="8">
        <v>16640.065930797635</v>
      </c>
      <c r="AA10" s="8">
        <v>18668.159453427263</v>
      </c>
      <c r="AB10" s="8">
        <v>19257.137221318302</v>
      </c>
      <c r="AD10" s="7" t="s">
        <v>8</v>
      </c>
      <c r="AE10" s="9">
        <f>(J10-$C10)/$C10</f>
        <v>-0.5</v>
      </c>
      <c r="AF10" s="9">
        <f>(K10-$D10)/$D10</f>
        <v>-0.5</v>
      </c>
      <c r="AG10" s="9">
        <f>(L10-$E10)/$E10</f>
        <v>-0.5</v>
      </c>
      <c r="AH10" s="9">
        <f>(M10-$F10)/$F10</f>
        <v>-0.5</v>
      </c>
      <c r="AI10" s="9">
        <f>(N10-$G10)/$G10</f>
        <v>-0.5</v>
      </c>
      <c r="AK10" s="7" t="s">
        <v>8</v>
      </c>
      <c r="AL10" s="9">
        <f>(Q10-$C10)/$C10</f>
        <v>-0.50259087091839194</v>
      </c>
      <c r="AM10" s="9">
        <f>(R10-$D10)/$D10</f>
        <v>-0.50230582623580822</v>
      </c>
      <c r="AN10" s="9">
        <f>(S10-$E10)/$E10</f>
        <v>-0.5020757892569303</v>
      </c>
      <c r="AO10" s="9">
        <f>(T10-$F10)/$F10</f>
        <v>-0.50187693039786019</v>
      </c>
      <c r="AP10" s="9">
        <f>(U10-$G10)/$G10</f>
        <v>-0.50184511583766067</v>
      </c>
      <c r="AR10" s="7" t="s">
        <v>8</v>
      </c>
      <c r="AS10" s="9">
        <f>(X10-$C10)/$C10</f>
        <v>-5.1817418367839157E-3</v>
      </c>
      <c r="AT10" s="9">
        <f>(Y10-$D10)/$D10</f>
        <v>-4.6116524716165105E-3</v>
      </c>
      <c r="AU10" s="9">
        <f>(Z10-$E10)/$E10</f>
        <v>-4.1515785138605456E-3</v>
      </c>
      <c r="AV10" s="9">
        <f>(AA10-$F10)/$F10</f>
        <v>-3.7538607957202782E-3</v>
      </c>
      <c r="AW10" s="9">
        <f>(AB10-$G10)/$G10</f>
        <v>-3.6902316753213943E-3</v>
      </c>
    </row>
    <row r="11" spans="2:49" s="2" customFormat="1" ht="22.9" customHeight="1" thickBot="1" x14ac:dyDescent="0.3">
      <c r="B11" s="7" t="s">
        <v>5</v>
      </c>
      <c r="C11" s="8">
        <v>20752.430079539263</v>
      </c>
      <c r="D11" s="8">
        <v>22321.33592858995</v>
      </c>
      <c r="E11" s="8">
        <v>24246.315686781923</v>
      </c>
      <c r="F11" s="8">
        <v>26809.474976561811</v>
      </c>
      <c r="G11" s="8">
        <v>29594.368471373327</v>
      </c>
      <c r="I11" s="7" t="s">
        <v>5</v>
      </c>
      <c r="J11" s="8">
        <v>24230.97691270374</v>
      </c>
      <c r="K11" s="8">
        <v>26062.779476804779</v>
      </c>
      <c r="L11" s="8">
        <v>28310.468586934356</v>
      </c>
      <c r="M11" s="8">
        <v>31304.317494935836</v>
      </c>
      <c r="N11" s="8">
        <v>34556.431647197802</v>
      </c>
      <c r="P11" s="7" t="s">
        <v>5</v>
      </c>
      <c r="Q11" s="8">
        <v>24119.377556065469</v>
      </c>
      <c r="R11" s="8">
        <v>25880.547416723497</v>
      </c>
      <c r="S11" s="8">
        <v>28055.805627456622</v>
      </c>
      <c r="T11" s="8">
        <v>31049.204016753567</v>
      </c>
      <c r="U11" s="8">
        <v>34226.949392940725</v>
      </c>
      <c r="W11" s="7" t="s">
        <v>5</v>
      </c>
      <c r="X11" s="8">
        <v>20692.08187124522</v>
      </c>
      <c r="Y11" s="8">
        <v>22204.078874990832</v>
      </c>
      <c r="Z11" s="8">
        <v>24071.213721820233</v>
      </c>
      <c r="AA11" s="8">
        <v>26638.151109546954</v>
      </c>
      <c r="AB11" s="8">
        <v>29364.963628609894</v>
      </c>
      <c r="AD11" s="7" t="s">
        <v>5</v>
      </c>
      <c r="AE11" s="9">
        <f>(J11-$C11)/$C11</f>
        <v>0.16762118074037652</v>
      </c>
      <c r="AF11" s="9">
        <f>(K11-$D11)/$D11</f>
        <v>0.16761736663900376</v>
      </c>
      <c r="AG11" s="9">
        <f>(L11-$E11)/$E11</f>
        <v>0.16761940051650975</v>
      </c>
      <c r="AH11" s="9">
        <f>(M11-$F11)/$F11</f>
        <v>0.1676587296955141</v>
      </c>
      <c r="AI11" s="9">
        <f>(N11-$G11)/$G11</f>
        <v>0.1676691692415834</v>
      </c>
      <c r="AK11" s="7" t="s">
        <v>5</v>
      </c>
      <c r="AL11" s="9">
        <f>(Q11-$C11)/$C11</f>
        <v>0.16224352828181929</v>
      </c>
      <c r="AM11" s="9">
        <f>(R11-$D11)/$D11</f>
        <v>0.15945333646337828</v>
      </c>
      <c r="AN11" s="9">
        <f>(S11-$E11)/$E11</f>
        <v>0.15711623942731529</v>
      </c>
      <c r="AO11" s="9">
        <f>(T11-$F11)/$F11</f>
        <v>0.1581429343132732</v>
      </c>
      <c r="AP11" s="9">
        <f>(U11-$G11)/$G11</f>
        <v>0.15653589384914565</v>
      </c>
      <c r="AR11" s="7" t="s">
        <v>5</v>
      </c>
      <c r="AS11" s="9">
        <f>(X11-$C11)/$C11</f>
        <v>-2.9080068243931907E-3</v>
      </c>
      <c r="AT11" s="9">
        <f>(Y11-$D11)/$D11</f>
        <v>-5.2531378038592723E-3</v>
      </c>
      <c r="AU11" s="9">
        <f>(Z11-$E11)/$E11</f>
        <v>-7.2217967968283264E-3</v>
      </c>
      <c r="AV11" s="9">
        <f>(AA11-$F11)/$F11</f>
        <v>-6.390422310195802E-3</v>
      </c>
      <c r="AW11" s="9">
        <f>(AB11-$G11)/$G11</f>
        <v>-7.7516383897611139E-3</v>
      </c>
    </row>
    <row r="12" spans="2:49" s="2" customFormat="1" ht="22.9" customHeight="1" thickBot="1" x14ac:dyDescent="0.3">
      <c r="B12" s="7" t="s">
        <v>6</v>
      </c>
      <c r="C12" s="8">
        <v>3050.93515389293</v>
      </c>
      <c r="D12" s="8">
        <v>3087.5463757396446</v>
      </c>
      <c r="E12" s="8">
        <v>3130.7720249999998</v>
      </c>
      <c r="F12" s="8">
        <v>3174.6028333499999</v>
      </c>
      <c r="G12" s="8">
        <v>3219.0472730169004</v>
      </c>
      <c r="I12" s="7" t="s">
        <v>6</v>
      </c>
      <c r="J12" s="8">
        <v>3050.93515389293</v>
      </c>
      <c r="K12" s="8">
        <v>3087.5463757396446</v>
      </c>
      <c r="L12" s="8">
        <v>3130.7720249999998</v>
      </c>
      <c r="M12" s="8">
        <v>3174.6028333499999</v>
      </c>
      <c r="N12" s="8">
        <v>3219.0472730169004</v>
      </c>
      <c r="P12" s="7" t="s">
        <v>6</v>
      </c>
      <c r="Q12" s="8">
        <v>3050.93515389293</v>
      </c>
      <c r="R12" s="8">
        <v>3087.5463757396446</v>
      </c>
      <c r="S12" s="8">
        <v>3130.7720249999998</v>
      </c>
      <c r="T12" s="8">
        <v>3174.6028333499999</v>
      </c>
      <c r="U12" s="8">
        <v>3219.0472730169004</v>
      </c>
      <c r="W12" s="7" t="s">
        <v>6</v>
      </c>
      <c r="X12" s="8">
        <v>3050.93515389293</v>
      </c>
      <c r="Y12" s="8">
        <v>3087.5463757396446</v>
      </c>
      <c r="Z12" s="8">
        <v>3130.7720249999998</v>
      </c>
      <c r="AA12" s="8">
        <v>3174.6028333499999</v>
      </c>
      <c r="AB12" s="8">
        <v>3219.0472730169004</v>
      </c>
      <c r="AD12" s="7" t="s">
        <v>6</v>
      </c>
      <c r="AE12" s="9">
        <f>(J12-$C12)/$C12</f>
        <v>0</v>
      </c>
      <c r="AF12" s="9">
        <f>(K12-$D12)/$D12</f>
        <v>0</v>
      </c>
      <c r="AG12" s="9">
        <f>(L12-$E12)/$E12</f>
        <v>0</v>
      </c>
      <c r="AH12" s="9">
        <f>(M12-$F12)/$F12</f>
        <v>0</v>
      </c>
      <c r="AI12" s="9">
        <f>(N12-$G12)/$G12</f>
        <v>0</v>
      </c>
      <c r="AK12" s="7" t="s">
        <v>6</v>
      </c>
      <c r="AL12" s="9">
        <f>(Q12-$C12)/$C12</f>
        <v>0</v>
      </c>
      <c r="AM12" s="9">
        <f>(R12-$D12)/$D12</f>
        <v>0</v>
      </c>
      <c r="AN12" s="9">
        <f>(S12-$E12)/$E12</f>
        <v>0</v>
      </c>
      <c r="AO12" s="9">
        <f>(T12-$F12)/$F12</f>
        <v>0</v>
      </c>
      <c r="AP12" s="9">
        <f>(U12-$G12)/$G12</f>
        <v>0</v>
      </c>
      <c r="AR12" s="7" t="s">
        <v>6</v>
      </c>
      <c r="AS12" s="9">
        <f>(X12-$C12)/$C12</f>
        <v>0</v>
      </c>
      <c r="AT12" s="9">
        <f>(Y12-$D12)/$D12</f>
        <v>0</v>
      </c>
      <c r="AU12" s="9">
        <f>(Z12-$E12)/$E12</f>
        <v>0</v>
      </c>
      <c r="AV12" s="9">
        <f>(AA12-$F12)/$F12</f>
        <v>0</v>
      </c>
      <c r="AW12" s="9">
        <f>(AB12-$G12)/$G12</f>
        <v>0</v>
      </c>
    </row>
    <row r="13" spans="2:49" s="2" customFormat="1" ht="22.9" customHeight="1" thickBot="1" x14ac:dyDescent="0.3">
      <c r="B13" s="10" t="s">
        <v>9</v>
      </c>
      <c r="C13" s="8">
        <f>SUM(C6:C8)+SUM(C10:C12)</f>
        <v>352876.8356531334</v>
      </c>
      <c r="D13" s="8">
        <f>SUM(D6:D8)+SUM(D10:D12)</f>
        <v>368394.73644302425</v>
      </c>
      <c r="E13" s="8">
        <f>SUM(E6:E8)+SUM(E10:E12)</f>
        <v>402099.54549311311</v>
      </c>
      <c r="F13" s="8">
        <f t="shared" ref="F13:G13" si="0">SUM(F6:F8)+SUM(F10:F12)</f>
        <v>421494.13187084039</v>
      </c>
      <c r="G13" s="8">
        <f t="shared" si="0"/>
        <v>441820.82620272331</v>
      </c>
      <c r="I13" s="10" t="s">
        <v>9</v>
      </c>
      <c r="J13" s="8">
        <f>SUM(J6:J8)+SUM(J10:J12)</f>
        <v>349832.33073627041</v>
      </c>
      <c r="K13" s="8">
        <f>SUM(K6:K8)+SUM(K10:K12)</f>
        <v>364718.79986360896</v>
      </c>
      <c r="L13" s="8">
        <f>SUM(L6:L8)+SUM(L10:L12)</f>
        <v>397808.98015915666</v>
      </c>
      <c r="M13" s="8">
        <f t="shared" ref="M13:N13" si="1">SUM(M6:M8)+SUM(M10:M12)</f>
        <v>416619.72380002879</v>
      </c>
      <c r="N13" s="8">
        <f t="shared" si="1"/>
        <v>437118.65751334204</v>
      </c>
      <c r="P13" s="10" t="s">
        <v>9</v>
      </c>
      <c r="Q13" s="8">
        <f>SUM(Q6:Q8)+SUM(Q10:Q12)</f>
        <v>349686.93060947553</v>
      </c>
      <c r="R13" s="8">
        <f>SUM(R6:R8)+SUM(R10:R12)</f>
        <v>364502.36142412917</v>
      </c>
      <c r="S13" s="8">
        <f>SUM(S6:S8)+SUM(S10:S12)</f>
        <v>397519.63193096884</v>
      </c>
      <c r="T13" s="8">
        <f t="shared" ref="T13:U13" si="2">SUM(T6:T8)+SUM(T10:T12)</f>
        <v>416329.43945937447</v>
      </c>
      <c r="U13" s="8">
        <f t="shared" si="2"/>
        <v>436753.51200453832</v>
      </c>
      <c r="W13" s="10" t="s">
        <v>9</v>
      </c>
      <c r="X13" s="8">
        <f>SUM(X6:X8)+SUM(X10:X12)</f>
        <v>352748.88590452611</v>
      </c>
      <c r="Y13" s="8">
        <f>SUM(Y6:Y8)+SUM(Y10:Y12)</f>
        <v>368209.06663062808</v>
      </c>
      <c r="Z13" s="8">
        <f>SUM(Z6:Z8)+SUM(Z10:Z12)</f>
        <v>401855.07299073128</v>
      </c>
      <c r="AA13" s="8">
        <f t="shared" ref="AA13:AB13" si="3">SUM(AA6:AA8)+SUM(AA10:AA12)</f>
        <v>421252.46627888147</v>
      </c>
      <c r="AB13" s="8">
        <f t="shared" si="3"/>
        <v>441520.09485086665</v>
      </c>
      <c r="AD13" s="10" t="s">
        <v>9</v>
      </c>
      <c r="AE13" s="9">
        <f>(J13-$C13)/$C13</f>
        <v>-8.6276700799245518E-3</v>
      </c>
      <c r="AF13" s="9">
        <f>(K13-$D13)/$D13</f>
        <v>-9.978254887427802E-3</v>
      </c>
      <c r="AG13" s="9">
        <f>(L13-$E13)/$E13</f>
        <v>-1.0670405828722657E-2</v>
      </c>
      <c r="AH13" s="9">
        <f>(M13-$F13)/$F13</f>
        <v>-1.1564592961653077E-2</v>
      </c>
      <c r="AI13" s="9">
        <f>(N13-$G13)/$G13</f>
        <v>-1.064270493945378E-2</v>
      </c>
      <c r="AK13" s="10" t="s">
        <v>9</v>
      </c>
      <c r="AL13" s="9">
        <f>(Q13-$C13)/$C13</f>
        <v>-9.0397122207065E-3</v>
      </c>
      <c r="AM13" s="9">
        <f>(R13-$D13)/$D13</f>
        <v>-1.0565772617918695E-2</v>
      </c>
      <c r="AN13" s="9">
        <f>(S13-$E13)/$E13</f>
        <v>-1.138999935085157E-2</v>
      </c>
      <c r="AO13" s="9">
        <f>(T13-$F13)/$F13</f>
        <v>-1.2253296121922169E-2</v>
      </c>
      <c r="AP13" s="9">
        <f>(U13-$G13)/$G13</f>
        <v>-1.1469161021078542E-2</v>
      </c>
      <c r="AR13" s="10" t="s">
        <v>9</v>
      </c>
      <c r="AS13" s="9">
        <f>(X13-$C13)/$C13</f>
        <v>-3.6259038757949149E-4</v>
      </c>
      <c r="AT13" s="9">
        <f>(Y13-$D13)/$D13</f>
        <v>-5.0399691968694644E-4</v>
      </c>
      <c r="AU13" s="9">
        <f>(Z13-$E13)/$E13</f>
        <v>-6.0798999929737312E-4</v>
      </c>
      <c r="AV13" s="9">
        <f>(AA13-$F13)/$F13</f>
        <v>-5.7335458239063809E-4</v>
      </c>
      <c r="AW13" s="9">
        <f>(AB13-$G13)/$G13</f>
        <v>-6.806635948815137E-4</v>
      </c>
    </row>
    <row r="14" spans="2:49" s="2" customFormat="1" ht="22.9" customHeight="1" x14ac:dyDescent="0.25"/>
    <row r="15" spans="2:49" s="2" customFormat="1" ht="22.9" customHeight="1" x14ac:dyDescent="0.25">
      <c r="B15" s="12" t="s">
        <v>0</v>
      </c>
      <c r="E15" s="11"/>
      <c r="I15" s="12" t="s">
        <v>29</v>
      </c>
      <c r="L15" s="11"/>
      <c r="P15" s="12" t="s">
        <v>0</v>
      </c>
      <c r="S15" s="11"/>
      <c r="W15" s="12" t="s">
        <v>32</v>
      </c>
      <c r="Z15" s="11"/>
    </row>
    <row r="16" spans="2:49" s="2" customFormat="1" ht="22.9" customHeight="1" x14ac:dyDescent="0.25">
      <c r="B16" s="13"/>
      <c r="I16" s="13"/>
      <c r="P16" s="13"/>
      <c r="W16" s="13"/>
    </row>
    <row r="17" spans="2:49" s="2" customFormat="1" ht="22.9" customHeight="1" x14ac:dyDescent="0.25">
      <c r="B17" s="18"/>
      <c r="C17" s="3">
        <v>2022</v>
      </c>
      <c r="D17" s="3">
        <v>2023</v>
      </c>
      <c r="E17" s="3">
        <v>2024</v>
      </c>
      <c r="F17" s="3">
        <v>2025</v>
      </c>
      <c r="G17" s="4">
        <v>2026</v>
      </c>
      <c r="I17" s="18"/>
      <c r="J17" s="3">
        <v>2022</v>
      </c>
      <c r="K17" s="3">
        <v>2023</v>
      </c>
      <c r="L17" s="3">
        <v>2024</v>
      </c>
      <c r="M17" s="3">
        <v>2025</v>
      </c>
      <c r="N17" s="4">
        <v>2026</v>
      </c>
      <c r="P17" s="18"/>
      <c r="Q17" s="3">
        <v>2022</v>
      </c>
      <c r="R17" s="3">
        <v>2023</v>
      </c>
      <c r="S17" s="3">
        <v>2024</v>
      </c>
      <c r="T17" s="3">
        <v>2025</v>
      </c>
      <c r="U17" s="4">
        <v>2026</v>
      </c>
      <c r="W17" s="18"/>
      <c r="X17" s="3">
        <v>2022</v>
      </c>
      <c r="Y17" s="3">
        <v>2023</v>
      </c>
      <c r="Z17" s="3">
        <v>2024</v>
      </c>
      <c r="AA17" s="3">
        <v>2025</v>
      </c>
      <c r="AB17" s="4">
        <v>2026</v>
      </c>
      <c r="AD17" s="18" t="s">
        <v>34</v>
      </c>
      <c r="AE17" s="3">
        <v>2022</v>
      </c>
      <c r="AF17" s="3">
        <v>2023</v>
      </c>
      <c r="AG17" s="3">
        <v>2024</v>
      </c>
      <c r="AH17" s="3">
        <v>2025</v>
      </c>
      <c r="AI17" s="4">
        <v>2026</v>
      </c>
      <c r="AK17" s="18" t="s">
        <v>34</v>
      </c>
      <c r="AL17" s="3">
        <v>2022</v>
      </c>
      <c r="AM17" s="3">
        <v>2023</v>
      </c>
      <c r="AN17" s="3">
        <v>2024</v>
      </c>
      <c r="AO17" s="3">
        <v>2025</v>
      </c>
      <c r="AP17" s="4">
        <v>2026</v>
      </c>
      <c r="AR17" s="18" t="s">
        <v>34</v>
      </c>
      <c r="AS17" s="3">
        <v>2022</v>
      </c>
      <c r="AT17" s="3">
        <v>2023</v>
      </c>
      <c r="AU17" s="3">
        <v>2024</v>
      </c>
      <c r="AV17" s="3">
        <v>2025</v>
      </c>
      <c r="AW17" s="4">
        <v>2026</v>
      </c>
    </row>
    <row r="18" spans="2:49" s="2" customFormat="1" ht="22.9" customHeight="1" thickBot="1" x14ac:dyDescent="0.3">
      <c r="B18" s="19"/>
      <c r="C18" s="5" t="s">
        <v>10</v>
      </c>
      <c r="D18" s="5" t="s">
        <v>10</v>
      </c>
      <c r="E18" s="5" t="s">
        <v>10</v>
      </c>
      <c r="F18" s="5" t="s">
        <v>10</v>
      </c>
      <c r="G18" s="5" t="s">
        <v>10</v>
      </c>
      <c r="I18" s="19"/>
      <c r="J18" s="5" t="s">
        <v>10</v>
      </c>
      <c r="K18" s="5" t="s">
        <v>10</v>
      </c>
      <c r="L18" s="5" t="s">
        <v>10</v>
      </c>
      <c r="M18" s="5" t="s">
        <v>10</v>
      </c>
      <c r="N18" s="5" t="s">
        <v>10</v>
      </c>
      <c r="P18" s="19"/>
      <c r="Q18" s="5" t="s">
        <v>10</v>
      </c>
      <c r="R18" s="5" t="s">
        <v>10</v>
      </c>
      <c r="S18" s="5" t="s">
        <v>10</v>
      </c>
      <c r="T18" s="5" t="s">
        <v>10</v>
      </c>
      <c r="U18" s="5" t="s">
        <v>10</v>
      </c>
      <c r="W18" s="19"/>
      <c r="X18" s="5" t="s">
        <v>10</v>
      </c>
      <c r="Y18" s="5" t="s">
        <v>10</v>
      </c>
      <c r="Z18" s="5" t="s">
        <v>10</v>
      </c>
      <c r="AA18" s="5" t="s">
        <v>10</v>
      </c>
      <c r="AB18" s="5" t="s">
        <v>10</v>
      </c>
      <c r="AD18" s="19"/>
      <c r="AE18" s="5" t="s">
        <v>27</v>
      </c>
      <c r="AF18" s="5" t="s">
        <v>27</v>
      </c>
      <c r="AG18" s="5" t="s">
        <v>27</v>
      </c>
      <c r="AH18" s="5" t="s">
        <v>27</v>
      </c>
      <c r="AI18" s="6" t="s">
        <v>27</v>
      </c>
      <c r="AK18" s="19"/>
      <c r="AL18" s="5" t="s">
        <v>27</v>
      </c>
      <c r="AM18" s="5" t="s">
        <v>27</v>
      </c>
      <c r="AN18" s="5" t="s">
        <v>27</v>
      </c>
      <c r="AO18" s="5" t="s">
        <v>27</v>
      </c>
      <c r="AP18" s="6" t="s">
        <v>27</v>
      </c>
      <c r="AR18" s="19"/>
      <c r="AS18" s="5" t="s">
        <v>27</v>
      </c>
      <c r="AT18" s="5" t="s">
        <v>27</v>
      </c>
      <c r="AU18" s="5" t="s">
        <v>27</v>
      </c>
      <c r="AV18" s="5" t="s">
        <v>27</v>
      </c>
      <c r="AW18" s="6" t="s">
        <v>27</v>
      </c>
    </row>
    <row r="19" spans="2:49" s="2" customFormat="1" ht="22.9" customHeight="1" thickBot="1" x14ac:dyDescent="0.3">
      <c r="B19" s="25" t="s">
        <v>11</v>
      </c>
      <c r="C19" s="25"/>
      <c r="D19" s="25"/>
      <c r="E19" s="25"/>
      <c r="F19" s="25"/>
      <c r="G19" s="25"/>
      <c r="I19" s="25" t="s">
        <v>11</v>
      </c>
      <c r="J19" s="25"/>
      <c r="K19" s="25"/>
      <c r="L19" s="25"/>
      <c r="M19" s="25"/>
      <c r="N19" s="25"/>
      <c r="P19" s="25" t="s">
        <v>11</v>
      </c>
      <c r="Q19" s="25"/>
      <c r="R19" s="25"/>
      <c r="S19" s="25"/>
      <c r="T19" s="25"/>
      <c r="U19" s="25"/>
      <c r="W19" s="25" t="s">
        <v>11</v>
      </c>
      <c r="X19" s="25"/>
      <c r="Y19" s="25"/>
      <c r="Z19" s="25"/>
      <c r="AA19" s="25"/>
      <c r="AB19" s="25"/>
      <c r="AD19" s="25" t="s">
        <v>11</v>
      </c>
      <c r="AE19" s="25"/>
      <c r="AF19" s="25"/>
      <c r="AG19" s="25"/>
      <c r="AH19" s="25"/>
      <c r="AI19" s="25"/>
      <c r="AK19" s="25" t="s">
        <v>11</v>
      </c>
      <c r="AL19" s="25"/>
      <c r="AM19" s="25"/>
      <c r="AN19" s="25"/>
      <c r="AO19" s="25"/>
      <c r="AP19" s="25"/>
      <c r="AR19" s="25" t="s">
        <v>11</v>
      </c>
      <c r="AS19" s="25"/>
      <c r="AT19" s="25"/>
      <c r="AU19" s="25"/>
      <c r="AV19" s="25"/>
      <c r="AW19" s="25"/>
    </row>
    <row r="20" spans="2:49" s="2" customFormat="1" ht="22.9" customHeight="1" x14ac:dyDescent="0.25">
      <c r="B20" s="22" t="s">
        <v>12</v>
      </c>
      <c r="C20" s="26">
        <v>113162.54720936915</v>
      </c>
      <c r="D20" s="26">
        <v>117167.6192289051</v>
      </c>
      <c r="E20" s="26">
        <v>122318.18574880982</v>
      </c>
      <c r="F20" s="26">
        <v>126052.79410085856</v>
      </c>
      <c r="G20" s="26">
        <v>130128.70921947069</v>
      </c>
      <c r="I20" s="22" t="s">
        <v>12</v>
      </c>
      <c r="J20" s="26">
        <v>109886.49670425127</v>
      </c>
      <c r="K20" s="26">
        <v>113444.23023942467</v>
      </c>
      <c r="L20" s="26">
        <v>118125.92192113066</v>
      </c>
      <c r="M20" s="26">
        <v>121353.05542969228</v>
      </c>
      <c r="N20" s="26">
        <v>125281.2683230223</v>
      </c>
      <c r="P20" s="22" t="s">
        <v>12</v>
      </c>
      <c r="Q20" s="26">
        <v>109886.49670425127</v>
      </c>
      <c r="R20" s="26">
        <v>113444.23023942467</v>
      </c>
      <c r="S20" s="26">
        <v>118125.92192113066</v>
      </c>
      <c r="T20" s="26">
        <v>121353.05542969228</v>
      </c>
      <c r="U20" s="26">
        <v>125281.2683230223</v>
      </c>
      <c r="W20" s="22" t="s">
        <v>12</v>
      </c>
      <c r="X20" s="26">
        <v>113162.54720936915</v>
      </c>
      <c r="Y20" s="26">
        <v>117167.6192289051</v>
      </c>
      <c r="Z20" s="26">
        <v>122318.18574880982</v>
      </c>
      <c r="AA20" s="26">
        <v>126052.79410085856</v>
      </c>
      <c r="AB20" s="26">
        <v>130128.70921947069</v>
      </c>
      <c r="AD20" s="22" t="s">
        <v>12</v>
      </c>
      <c r="AE20" s="20">
        <f>(J20-$C20)/$C20</f>
        <v>-2.8949953725031036E-2</v>
      </c>
      <c r="AF20" s="20">
        <f>(K20-$D20)/$D20</f>
        <v>-3.1778310543344006E-2</v>
      </c>
      <c r="AG20" s="20">
        <f>(L20-$E20)/$E20</f>
        <v>-3.4273430414413636E-2</v>
      </c>
      <c r="AH20" s="20">
        <f>(M20-$F20)/$F20</f>
        <v>-3.7283891282932483E-2</v>
      </c>
      <c r="AI20" s="20">
        <f>(N20-$G20)/$G20</f>
        <v>-3.7251125639560886E-2</v>
      </c>
      <c r="AK20" s="22" t="s">
        <v>12</v>
      </c>
      <c r="AL20" s="20">
        <f>(Q20-$C20)/$C20</f>
        <v>-2.8949953725031036E-2</v>
      </c>
      <c r="AM20" s="20">
        <f>(R20-$D20)/$D20</f>
        <v>-3.1778310543344006E-2</v>
      </c>
      <c r="AN20" s="20">
        <f>(S20-$E20)/$E20</f>
        <v>-3.4273430414413636E-2</v>
      </c>
      <c r="AO20" s="20">
        <f>(T20-$F20)/$F20</f>
        <v>-3.7283891282932483E-2</v>
      </c>
      <c r="AP20" s="20">
        <f>(U20-$G20)/$G20</f>
        <v>-3.7251125639560886E-2</v>
      </c>
      <c r="AR20" s="22" t="s">
        <v>12</v>
      </c>
      <c r="AS20" s="20">
        <f>(X20-$C20)/$C20</f>
        <v>0</v>
      </c>
      <c r="AT20" s="20">
        <f>(Y20-$D20)/$D20</f>
        <v>0</v>
      </c>
      <c r="AU20" s="20">
        <f>(Z20-$E20)/$E20</f>
        <v>0</v>
      </c>
      <c r="AV20" s="20">
        <f>(AA20-$F20)/$F20</f>
        <v>0</v>
      </c>
      <c r="AW20" s="20">
        <f>(AB20-$G20)/$G20</f>
        <v>0</v>
      </c>
    </row>
    <row r="21" spans="2:49" s="2" customFormat="1" ht="22.9" customHeight="1" thickBot="1" x14ac:dyDescent="0.3">
      <c r="B21" s="23"/>
      <c r="C21" s="27"/>
      <c r="D21" s="27"/>
      <c r="E21" s="27"/>
      <c r="F21" s="27"/>
      <c r="G21" s="27"/>
      <c r="I21" s="23"/>
      <c r="J21" s="27"/>
      <c r="K21" s="27"/>
      <c r="L21" s="27"/>
      <c r="M21" s="27"/>
      <c r="N21" s="27"/>
      <c r="P21" s="23"/>
      <c r="Q21" s="27"/>
      <c r="R21" s="27"/>
      <c r="S21" s="27"/>
      <c r="T21" s="27"/>
      <c r="U21" s="27"/>
      <c r="W21" s="23"/>
      <c r="X21" s="27"/>
      <c r="Y21" s="27"/>
      <c r="Z21" s="27"/>
      <c r="AA21" s="27"/>
      <c r="AB21" s="27"/>
      <c r="AD21" s="23"/>
      <c r="AE21" s="21"/>
      <c r="AF21" s="21"/>
      <c r="AG21" s="21"/>
      <c r="AH21" s="21"/>
      <c r="AI21" s="21"/>
      <c r="AK21" s="23"/>
      <c r="AL21" s="21"/>
      <c r="AM21" s="21"/>
      <c r="AN21" s="21"/>
      <c r="AO21" s="21"/>
      <c r="AP21" s="21"/>
      <c r="AR21" s="23"/>
      <c r="AS21" s="21"/>
      <c r="AT21" s="21"/>
      <c r="AU21" s="21"/>
      <c r="AV21" s="21"/>
      <c r="AW21" s="21"/>
    </row>
    <row r="22" spans="2:49" s="2" customFormat="1" ht="22.9" customHeight="1" thickBot="1" x14ac:dyDescent="0.3">
      <c r="B22" s="7" t="s">
        <v>13</v>
      </c>
      <c r="C22" s="8">
        <v>34839.925657690408</v>
      </c>
      <c r="D22" s="8">
        <v>37134.439551981006</v>
      </c>
      <c r="E22" s="8">
        <v>39614.709996387501</v>
      </c>
      <c r="F22" s="8">
        <v>42507.97274989228</v>
      </c>
      <c r="G22" s="8">
        <v>45654.534811991398</v>
      </c>
      <c r="I22" s="7" t="s">
        <v>13</v>
      </c>
      <c r="J22" s="8">
        <v>34839.925657690408</v>
      </c>
      <c r="K22" s="8">
        <v>37134.439551981006</v>
      </c>
      <c r="L22" s="8">
        <v>39614.709996387501</v>
      </c>
      <c r="M22" s="8">
        <v>42507.97274989228</v>
      </c>
      <c r="N22" s="8">
        <v>45654.534811991398</v>
      </c>
      <c r="P22" s="7" t="s">
        <v>13</v>
      </c>
      <c r="Q22" s="8">
        <v>34839.925657690408</v>
      </c>
      <c r="R22" s="8">
        <v>37134.439551981006</v>
      </c>
      <c r="S22" s="8">
        <v>39614.709996387501</v>
      </c>
      <c r="T22" s="8">
        <v>42507.97274989228</v>
      </c>
      <c r="U22" s="8">
        <v>45654.534811991398</v>
      </c>
      <c r="W22" s="7" t="s">
        <v>13</v>
      </c>
      <c r="X22" s="8">
        <v>34839.925657690408</v>
      </c>
      <c r="Y22" s="8">
        <v>37134.439551981006</v>
      </c>
      <c r="Z22" s="8">
        <v>39614.709996387501</v>
      </c>
      <c r="AA22" s="8">
        <v>42507.97274989228</v>
      </c>
      <c r="AB22" s="8">
        <v>45654.534811991398</v>
      </c>
      <c r="AD22" s="7" t="s">
        <v>13</v>
      </c>
      <c r="AE22" s="9">
        <f>(J22-$C22)/$C22</f>
        <v>0</v>
      </c>
      <c r="AF22" s="9">
        <f>(K22-$D22)/$D22</f>
        <v>0</v>
      </c>
      <c r="AG22" s="9">
        <f>(L22-$E22)/$E22</f>
        <v>0</v>
      </c>
      <c r="AH22" s="9">
        <f>(M22-$F22)/$F22</f>
        <v>0</v>
      </c>
      <c r="AI22" s="9">
        <f>(N22-$G22)/$G22</f>
        <v>0</v>
      </c>
      <c r="AK22" s="7" t="s">
        <v>13</v>
      </c>
      <c r="AL22" s="9">
        <f>(Q22-$C22)/$C22</f>
        <v>0</v>
      </c>
      <c r="AM22" s="9">
        <f>(R22-$D22)/$D22</f>
        <v>0</v>
      </c>
      <c r="AN22" s="9">
        <f>(S22-$E22)/$E22</f>
        <v>0</v>
      </c>
      <c r="AO22" s="9">
        <f>(T22-$F22)/$F22</f>
        <v>0</v>
      </c>
      <c r="AP22" s="9">
        <f>(U22-$G22)/$G22</f>
        <v>0</v>
      </c>
      <c r="AR22" s="7" t="s">
        <v>13</v>
      </c>
      <c r="AS22" s="9">
        <f>(X22-$C22)/$C22</f>
        <v>0</v>
      </c>
      <c r="AT22" s="9">
        <f>(Y22-$D22)/$D22</f>
        <v>0</v>
      </c>
      <c r="AU22" s="9">
        <f>(Z22-$E22)/$E22</f>
        <v>0</v>
      </c>
      <c r="AV22" s="9">
        <f>(AA22-$F22)/$F22</f>
        <v>0</v>
      </c>
      <c r="AW22" s="9">
        <f>(AB22-$G22)/$G22</f>
        <v>0</v>
      </c>
    </row>
    <row r="23" spans="2:49" s="2" customFormat="1" ht="22.9" customHeight="1" thickBot="1" x14ac:dyDescent="0.3">
      <c r="B23" s="28" t="s">
        <v>14</v>
      </c>
      <c r="C23" s="28"/>
      <c r="D23" s="28"/>
      <c r="E23" s="28"/>
      <c r="F23" s="28"/>
      <c r="G23" s="28"/>
      <c r="I23" s="28" t="s">
        <v>14</v>
      </c>
      <c r="J23" s="28"/>
      <c r="K23" s="28"/>
      <c r="L23" s="28"/>
      <c r="M23" s="28"/>
      <c r="N23" s="28"/>
      <c r="P23" s="28" t="s">
        <v>14</v>
      </c>
      <c r="Q23" s="28"/>
      <c r="R23" s="28"/>
      <c r="S23" s="28"/>
      <c r="T23" s="28"/>
      <c r="U23" s="28"/>
      <c r="W23" s="28" t="s">
        <v>14</v>
      </c>
      <c r="X23" s="28"/>
      <c r="Y23" s="28"/>
      <c r="Z23" s="28"/>
      <c r="AA23" s="28"/>
      <c r="AB23" s="28"/>
      <c r="AD23" s="17" t="s">
        <v>14</v>
      </c>
      <c r="AE23" s="17"/>
      <c r="AF23" s="17"/>
      <c r="AG23" s="17"/>
      <c r="AH23" s="17"/>
      <c r="AI23" s="17"/>
      <c r="AK23" s="17" t="s">
        <v>14</v>
      </c>
      <c r="AL23" s="17"/>
      <c r="AM23" s="17"/>
      <c r="AN23" s="17"/>
      <c r="AO23" s="17"/>
      <c r="AP23" s="17"/>
      <c r="AR23" s="17" t="s">
        <v>14</v>
      </c>
      <c r="AS23" s="17"/>
      <c r="AT23" s="17"/>
      <c r="AU23" s="17"/>
      <c r="AV23" s="17"/>
      <c r="AW23" s="17"/>
    </row>
    <row r="24" spans="2:49" s="2" customFormat="1" ht="22.9" customHeight="1" x14ac:dyDescent="0.25">
      <c r="B24" s="22" t="s">
        <v>12</v>
      </c>
      <c r="C24" s="26">
        <v>36872.43642162405</v>
      </c>
      <c r="D24" s="26">
        <v>37928.464835483886</v>
      </c>
      <c r="E24" s="26">
        <v>39328.302699814303</v>
      </c>
      <c r="F24" s="26">
        <v>40262.831739714362</v>
      </c>
      <c r="G24" s="26">
        <v>41550.884685541721</v>
      </c>
      <c r="I24" s="22" t="s">
        <v>12</v>
      </c>
      <c r="J24" s="26">
        <v>36872.43642162405</v>
      </c>
      <c r="K24" s="26">
        <v>37928.464835483886</v>
      </c>
      <c r="L24" s="26">
        <v>39328.302699814303</v>
      </c>
      <c r="M24" s="26">
        <v>40262.831739714362</v>
      </c>
      <c r="N24" s="26">
        <v>41550.884685541721</v>
      </c>
      <c r="P24" s="22" t="s">
        <v>12</v>
      </c>
      <c r="Q24" s="26">
        <v>36872.43642162405</v>
      </c>
      <c r="R24" s="26">
        <v>37928.464835483886</v>
      </c>
      <c r="S24" s="26">
        <v>39328.302699814303</v>
      </c>
      <c r="T24" s="26">
        <v>40262.831739714362</v>
      </c>
      <c r="U24" s="26">
        <v>41550.884685541721</v>
      </c>
      <c r="W24" s="22" t="s">
        <v>12</v>
      </c>
      <c r="X24" s="26">
        <v>36872.43642162405</v>
      </c>
      <c r="Y24" s="26">
        <v>37928.464835483886</v>
      </c>
      <c r="Z24" s="26">
        <v>39328.302699814303</v>
      </c>
      <c r="AA24" s="26">
        <v>40262.831739714362</v>
      </c>
      <c r="AB24" s="26">
        <v>41550.884685541721</v>
      </c>
      <c r="AD24" s="22" t="s">
        <v>12</v>
      </c>
      <c r="AE24" s="24">
        <f>(J24-$C24)/$C24</f>
        <v>0</v>
      </c>
      <c r="AF24" s="24">
        <f>(K24-$D24)/$D24</f>
        <v>0</v>
      </c>
      <c r="AG24" s="24">
        <f>(L24-$E24)/$E24</f>
        <v>0</v>
      </c>
      <c r="AH24" s="24">
        <f>(M24-$F24)/$F24</f>
        <v>0</v>
      </c>
      <c r="AI24" s="24">
        <f>(N24-$G24)/$G24</f>
        <v>0</v>
      </c>
      <c r="AK24" s="22" t="s">
        <v>12</v>
      </c>
      <c r="AL24" s="24">
        <f>(Q24-$C24)/$C24</f>
        <v>0</v>
      </c>
      <c r="AM24" s="24">
        <f>(R24-$D24)/$D24</f>
        <v>0</v>
      </c>
      <c r="AN24" s="24">
        <f>(S24-$E24)/$E24</f>
        <v>0</v>
      </c>
      <c r="AO24" s="24">
        <f>(T24-$F24)/$F24</f>
        <v>0</v>
      </c>
      <c r="AP24" s="24">
        <f>(U24-$G24)/$G24</f>
        <v>0</v>
      </c>
      <c r="AR24" s="22" t="s">
        <v>12</v>
      </c>
      <c r="AS24" s="24">
        <f>(X24-$C24)/$C24</f>
        <v>0</v>
      </c>
      <c r="AT24" s="24">
        <f>(Y24-$D24)/$D24</f>
        <v>0</v>
      </c>
      <c r="AU24" s="24">
        <f>(Z24-$E24)/$E24</f>
        <v>0</v>
      </c>
      <c r="AV24" s="24">
        <f>(AA24-$F24)/$F24</f>
        <v>0</v>
      </c>
      <c r="AW24" s="24">
        <f>(AB24-$G24)/$G24</f>
        <v>0</v>
      </c>
    </row>
    <row r="25" spans="2:49" s="2" customFormat="1" ht="22.9" customHeight="1" thickBot="1" x14ac:dyDescent="0.3">
      <c r="B25" s="23"/>
      <c r="C25" s="27"/>
      <c r="D25" s="27"/>
      <c r="E25" s="27"/>
      <c r="F25" s="27"/>
      <c r="G25" s="27"/>
      <c r="I25" s="23"/>
      <c r="J25" s="27"/>
      <c r="K25" s="27"/>
      <c r="L25" s="27"/>
      <c r="M25" s="27"/>
      <c r="N25" s="27"/>
      <c r="P25" s="23"/>
      <c r="Q25" s="27"/>
      <c r="R25" s="27"/>
      <c r="S25" s="27"/>
      <c r="T25" s="27"/>
      <c r="U25" s="27"/>
      <c r="W25" s="23"/>
      <c r="X25" s="27"/>
      <c r="Y25" s="27"/>
      <c r="Z25" s="27"/>
      <c r="AA25" s="27"/>
      <c r="AB25" s="27"/>
      <c r="AD25" s="23"/>
      <c r="AE25" s="21"/>
      <c r="AF25" s="21"/>
      <c r="AG25" s="21"/>
      <c r="AH25" s="21"/>
      <c r="AI25" s="21"/>
      <c r="AK25" s="23"/>
      <c r="AL25" s="21"/>
      <c r="AM25" s="21"/>
      <c r="AN25" s="21"/>
      <c r="AO25" s="21"/>
      <c r="AP25" s="21"/>
      <c r="AR25" s="23"/>
      <c r="AS25" s="21"/>
      <c r="AT25" s="21"/>
      <c r="AU25" s="21"/>
      <c r="AV25" s="21"/>
      <c r="AW25" s="21"/>
    </row>
    <row r="26" spans="2:49" s="2" customFormat="1" ht="22.9" customHeight="1" thickBot="1" x14ac:dyDescent="0.3">
      <c r="B26" s="7" t="s">
        <v>13</v>
      </c>
      <c r="C26" s="8">
        <v>12275.978028958656</v>
      </c>
      <c r="D26" s="8">
        <v>13075.129043115436</v>
      </c>
      <c r="E26" s="8">
        <v>13928.865951354399</v>
      </c>
      <c r="F26" s="8">
        <v>14912.362472422044</v>
      </c>
      <c r="G26" s="8">
        <v>15980.631685201912</v>
      </c>
      <c r="I26" s="7" t="s">
        <v>13</v>
      </c>
      <c r="J26" s="8">
        <v>12275.978028958656</v>
      </c>
      <c r="K26" s="8">
        <v>13075.129043115436</v>
      </c>
      <c r="L26" s="8">
        <v>13928.865951354399</v>
      </c>
      <c r="M26" s="8">
        <v>14912.362472422044</v>
      </c>
      <c r="N26" s="8">
        <v>15980.631685201912</v>
      </c>
      <c r="P26" s="7" t="s">
        <v>13</v>
      </c>
      <c r="Q26" s="8">
        <v>12275.978028958656</v>
      </c>
      <c r="R26" s="8">
        <v>13075.129043115436</v>
      </c>
      <c r="S26" s="8">
        <v>13928.865951354399</v>
      </c>
      <c r="T26" s="8">
        <v>14912.362472422044</v>
      </c>
      <c r="U26" s="8">
        <v>15980.631685201912</v>
      </c>
      <c r="W26" s="7" t="s">
        <v>13</v>
      </c>
      <c r="X26" s="8">
        <v>12275.978028958656</v>
      </c>
      <c r="Y26" s="8">
        <v>13075.129043115436</v>
      </c>
      <c r="Z26" s="8">
        <v>13928.865951354399</v>
      </c>
      <c r="AA26" s="8">
        <v>14912.362472422044</v>
      </c>
      <c r="AB26" s="8">
        <v>15980.631685201912</v>
      </c>
      <c r="AD26" s="7" t="s">
        <v>13</v>
      </c>
      <c r="AE26" s="9">
        <f>(J26-$C26)/$C26</f>
        <v>0</v>
      </c>
      <c r="AF26" s="9">
        <f>(K26-$D26)/$D26</f>
        <v>0</v>
      </c>
      <c r="AG26" s="9">
        <f>(L26-$E26)/$E26</f>
        <v>0</v>
      </c>
      <c r="AH26" s="9">
        <f>(M26-$F26)/$F26</f>
        <v>0</v>
      </c>
      <c r="AI26" s="9">
        <f>(N26-$G26)/$G26</f>
        <v>0</v>
      </c>
      <c r="AK26" s="7" t="s">
        <v>13</v>
      </c>
      <c r="AL26" s="9">
        <f>(Q26-$C26)/$C26</f>
        <v>0</v>
      </c>
      <c r="AM26" s="9">
        <f>(R26-$D26)/$D26</f>
        <v>0</v>
      </c>
      <c r="AN26" s="9">
        <f>(S26-$E26)/$E26</f>
        <v>0</v>
      </c>
      <c r="AO26" s="9">
        <f>(T26-$F26)/$F26</f>
        <v>0</v>
      </c>
      <c r="AP26" s="9">
        <f>(U26-$G26)/$G26</f>
        <v>0</v>
      </c>
      <c r="AR26" s="7" t="s">
        <v>13</v>
      </c>
      <c r="AS26" s="9">
        <f>(X26-$C26)/$C26</f>
        <v>0</v>
      </c>
      <c r="AT26" s="9">
        <f>(Y26-$D26)/$D26</f>
        <v>0</v>
      </c>
      <c r="AU26" s="9">
        <f>(Z26-$E26)/$E26</f>
        <v>0</v>
      </c>
      <c r="AV26" s="9">
        <f>(AA26-$F26)/$F26</f>
        <v>0</v>
      </c>
      <c r="AW26" s="9">
        <f>(AB26-$G26)/$G26</f>
        <v>0</v>
      </c>
    </row>
    <row r="27" spans="2:49" s="2" customFormat="1" ht="22.9" customHeight="1" thickBot="1" x14ac:dyDescent="0.3">
      <c r="B27" s="17" t="s">
        <v>15</v>
      </c>
      <c r="C27" s="17"/>
      <c r="D27" s="17"/>
      <c r="E27" s="17"/>
      <c r="F27" s="17"/>
      <c r="G27" s="17"/>
      <c r="I27" s="17" t="s">
        <v>15</v>
      </c>
      <c r="J27" s="17"/>
      <c r="K27" s="17"/>
      <c r="L27" s="17"/>
      <c r="M27" s="17"/>
      <c r="N27" s="17"/>
      <c r="P27" s="17" t="s">
        <v>15</v>
      </c>
      <c r="Q27" s="17"/>
      <c r="R27" s="17"/>
      <c r="S27" s="17"/>
      <c r="T27" s="17"/>
      <c r="U27" s="17"/>
      <c r="W27" s="17" t="s">
        <v>15</v>
      </c>
      <c r="X27" s="17"/>
      <c r="Y27" s="17"/>
      <c r="Z27" s="17"/>
      <c r="AA27" s="17"/>
      <c r="AB27" s="17"/>
      <c r="AD27" s="17" t="s">
        <v>15</v>
      </c>
      <c r="AE27" s="17"/>
      <c r="AF27" s="17"/>
      <c r="AG27" s="17"/>
      <c r="AH27" s="17"/>
      <c r="AI27" s="17"/>
      <c r="AK27" s="17" t="s">
        <v>15</v>
      </c>
      <c r="AL27" s="17"/>
      <c r="AM27" s="17"/>
      <c r="AN27" s="17"/>
      <c r="AO27" s="17"/>
      <c r="AP27" s="17"/>
      <c r="AR27" s="17" t="s">
        <v>15</v>
      </c>
      <c r="AS27" s="17"/>
      <c r="AT27" s="17"/>
      <c r="AU27" s="17"/>
      <c r="AV27" s="17"/>
      <c r="AW27" s="17"/>
    </row>
    <row r="28" spans="2:49" s="2" customFormat="1" ht="22.9" customHeight="1" thickBot="1" x14ac:dyDescent="0.3">
      <c r="B28" s="7" t="s">
        <v>12</v>
      </c>
      <c r="C28" s="8">
        <v>1463.1519457990003</v>
      </c>
      <c r="D28" s="8">
        <v>1818.0893046419806</v>
      </c>
      <c r="E28" s="8">
        <v>2185.6454038972679</v>
      </c>
      <c r="F28" s="8">
        <v>2563.1367284279936</v>
      </c>
      <c r="G28" s="8">
        <v>2599.0206426259856</v>
      </c>
      <c r="I28" s="7" t="s">
        <v>12</v>
      </c>
      <c r="J28" s="8">
        <v>789.48629673028358</v>
      </c>
      <c r="K28" s="8">
        <v>967.64990003774301</v>
      </c>
      <c r="L28" s="8">
        <v>1152.2484231334215</v>
      </c>
      <c r="M28" s="8">
        <v>1341.8260454953711</v>
      </c>
      <c r="N28" s="8">
        <v>1360.6116101323066</v>
      </c>
      <c r="P28" s="7" t="s">
        <v>12</v>
      </c>
      <c r="Q28" s="8">
        <v>789.48629673028358</v>
      </c>
      <c r="R28" s="8">
        <v>967.64990003774301</v>
      </c>
      <c r="S28" s="8">
        <v>1152.2484231334215</v>
      </c>
      <c r="T28" s="8">
        <v>1341.8260454953711</v>
      </c>
      <c r="U28" s="8">
        <v>1360.6116101323066</v>
      </c>
      <c r="W28" s="7" t="s">
        <v>12</v>
      </c>
      <c r="X28" s="8">
        <v>1463.1519457990003</v>
      </c>
      <c r="Y28" s="8">
        <v>1818.0893046419806</v>
      </c>
      <c r="Z28" s="8">
        <v>2185.6454038972679</v>
      </c>
      <c r="AA28" s="8">
        <v>2563.1367284279936</v>
      </c>
      <c r="AB28" s="8">
        <v>2599.0206426259856</v>
      </c>
      <c r="AD28" s="7" t="s">
        <v>12</v>
      </c>
      <c r="AE28" s="9">
        <f>(J28-$C28)/$C28</f>
        <v>-0.46042084077661549</v>
      </c>
      <c r="AF28" s="9">
        <f>(K28-$D28)/$D28</f>
        <v>-0.46776547358420695</v>
      </c>
      <c r="AG28" s="9">
        <f>(L28-$E28)/$E28</f>
        <v>-0.4728109046971552</v>
      </c>
      <c r="AH28" s="9">
        <f>(M28-$F28)/$F28</f>
        <v>-0.47649064889397019</v>
      </c>
      <c r="AI28" s="9">
        <f>(N28-$G28)/$G28</f>
        <v>-0.47649064889397008</v>
      </c>
      <c r="AK28" s="7" t="s">
        <v>12</v>
      </c>
      <c r="AL28" s="9">
        <f>(Q28-$C28)/$C28</f>
        <v>-0.46042084077661549</v>
      </c>
      <c r="AM28" s="9">
        <f>(R28-$D28)/$D28</f>
        <v>-0.46776547358420695</v>
      </c>
      <c r="AN28" s="9">
        <f>(S28-$E28)/$E28</f>
        <v>-0.4728109046971552</v>
      </c>
      <c r="AO28" s="9">
        <f>(T28-$F28)/$F28</f>
        <v>-0.47649064889397019</v>
      </c>
      <c r="AP28" s="9">
        <f>(U28-$G28)/$G28</f>
        <v>-0.47649064889397008</v>
      </c>
      <c r="AR28" s="7" t="s">
        <v>12</v>
      </c>
      <c r="AS28" s="9">
        <f>(X28-$C28)/$C28</f>
        <v>0</v>
      </c>
      <c r="AT28" s="9">
        <f>(Y28-$D28)/$D28</f>
        <v>0</v>
      </c>
      <c r="AU28" s="9">
        <f>(Z28-$E28)/$E28</f>
        <v>0</v>
      </c>
      <c r="AV28" s="9">
        <f>(AA28-$F28)/$F28</f>
        <v>0</v>
      </c>
      <c r="AW28" s="9">
        <f>(AB28-$G28)/$G28</f>
        <v>0</v>
      </c>
    </row>
    <row r="29" spans="2:49" s="2" customFormat="1" ht="22.9" customHeight="1" thickBot="1" x14ac:dyDescent="0.3">
      <c r="B29" s="7" t="s">
        <v>16</v>
      </c>
      <c r="C29" s="8">
        <v>1003.6000649637541</v>
      </c>
      <c r="D29" s="8">
        <v>1079.6543959372264</v>
      </c>
      <c r="E29" s="8">
        <v>1172.6583007002932</v>
      </c>
      <c r="F29" s="8">
        <v>1294.3810977434632</v>
      </c>
      <c r="G29" s="8">
        <v>1428.1806136573252</v>
      </c>
      <c r="I29" s="7" t="s">
        <v>16</v>
      </c>
      <c r="J29" s="8">
        <v>1003.6000649637541</v>
      </c>
      <c r="K29" s="8">
        <v>1079.6543959372264</v>
      </c>
      <c r="L29" s="8">
        <v>1172.6583007002932</v>
      </c>
      <c r="M29" s="8">
        <v>1294.3810977434632</v>
      </c>
      <c r="N29" s="8">
        <v>1428.1806136573252</v>
      </c>
      <c r="P29" s="7" t="s">
        <v>16</v>
      </c>
      <c r="Q29" s="8">
        <v>1003.6000649637541</v>
      </c>
      <c r="R29" s="8">
        <v>1079.6543959372264</v>
      </c>
      <c r="S29" s="8">
        <v>1172.6583007002932</v>
      </c>
      <c r="T29" s="8">
        <v>1294.3810977434632</v>
      </c>
      <c r="U29" s="8">
        <v>1428.1806136573252</v>
      </c>
      <c r="W29" s="7" t="s">
        <v>16</v>
      </c>
      <c r="X29" s="8">
        <v>1003.6000649637541</v>
      </c>
      <c r="Y29" s="8">
        <v>1079.6543959372264</v>
      </c>
      <c r="Z29" s="8">
        <v>1172.6583007002932</v>
      </c>
      <c r="AA29" s="8">
        <v>1294.3810977434632</v>
      </c>
      <c r="AB29" s="8">
        <v>1428.1806136573252</v>
      </c>
      <c r="AD29" s="7" t="s">
        <v>16</v>
      </c>
      <c r="AE29" s="9">
        <f>(J29-$C29)/$C29</f>
        <v>0</v>
      </c>
      <c r="AF29" s="9">
        <f>(K29-$D29)/$D29</f>
        <v>0</v>
      </c>
      <c r="AG29" s="9">
        <f>(L29-$E29)/$E29</f>
        <v>0</v>
      </c>
      <c r="AH29" s="9">
        <f>(M29-$F29)/$F29</f>
        <v>0</v>
      </c>
      <c r="AI29" s="9">
        <f>(N29-$G29)/$G29</f>
        <v>0</v>
      </c>
      <c r="AK29" s="7" t="s">
        <v>16</v>
      </c>
      <c r="AL29" s="9">
        <f>(Q29-$C29)/$C29</f>
        <v>0</v>
      </c>
      <c r="AM29" s="9">
        <f>(R29-$D29)/$D29</f>
        <v>0</v>
      </c>
      <c r="AN29" s="9">
        <f>(S29-$E29)/$E29</f>
        <v>0</v>
      </c>
      <c r="AO29" s="9">
        <f>(T29-$F29)/$F29</f>
        <v>0</v>
      </c>
      <c r="AP29" s="9">
        <f>(U29-$G29)/$G29</f>
        <v>0</v>
      </c>
      <c r="AR29" s="7" t="s">
        <v>16</v>
      </c>
      <c r="AS29" s="9">
        <f>(X29-$C29)/$C29</f>
        <v>0</v>
      </c>
      <c r="AT29" s="9">
        <f>(Y29-$D29)/$D29</f>
        <v>0</v>
      </c>
      <c r="AU29" s="9">
        <f>(Z29-$E29)/$E29</f>
        <v>0</v>
      </c>
      <c r="AV29" s="9">
        <f>(AA29-$F29)/$F29</f>
        <v>0</v>
      </c>
      <c r="AW29" s="9">
        <f>(AB29-$G29)/$G29</f>
        <v>0</v>
      </c>
    </row>
    <row r="30" spans="2:49" s="2" customFormat="1" ht="22.9" customHeight="1" thickBot="1" x14ac:dyDescent="0.3">
      <c r="B30" s="17" t="s">
        <v>17</v>
      </c>
      <c r="C30" s="17"/>
      <c r="D30" s="17"/>
      <c r="E30" s="17"/>
      <c r="F30" s="17"/>
      <c r="G30" s="17"/>
      <c r="I30" s="17" t="s">
        <v>17</v>
      </c>
      <c r="J30" s="17"/>
      <c r="K30" s="17"/>
      <c r="L30" s="17"/>
      <c r="M30" s="17"/>
      <c r="N30" s="17"/>
      <c r="P30" s="17" t="s">
        <v>17</v>
      </c>
      <c r="Q30" s="17"/>
      <c r="R30" s="17"/>
      <c r="S30" s="17"/>
      <c r="T30" s="17"/>
      <c r="U30" s="17"/>
      <c r="W30" s="17" t="s">
        <v>17</v>
      </c>
      <c r="X30" s="17"/>
      <c r="Y30" s="17"/>
      <c r="Z30" s="17"/>
      <c r="AA30" s="17"/>
      <c r="AB30" s="17"/>
      <c r="AD30" s="17" t="s">
        <v>17</v>
      </c>
      <c r="AE30" s="17"/>
      <c r="AF30" s="17"/>
      <c r="AG30" s="17"/>
      <c r="AH30" s="17"/>
      <c r="AI30" s="17"/>
      <c r="AK30" s="17" t="s">
        <v>17</v>
      </c>
      <c r="AL30" s="17"/>
      <c r="AM30" s="17"/>
      <c r="AN30" s="17"/>
      <c r="AO30" s="17"/>
      <c r="AP30" s="17"/>
      <c r="AR30" s="17" t="s">
        <v>17</v>
      </c>
      <c r="AS30" s="17"/>
      <c r="AT30" s="17"/>
      <c r="AU30" s="17"/>
      <c r="AV30" s="17"/>
      <c r="AW30" s="17"/>
    </row>
    <row r="31" spans="2:49" s="2" customFormat="1" ht="22.9" customHeight="1" thickBot="1" x14ac:dyDescent="0.3">
      <c r="B31" s="7" t="s">
        <v>12</v>
      </c>
      <c r="C31" s="8">
        <v>74826.958841946092</v>
      </c>
      <c r="D31" s="8">
        <v>77421.065088779244</v>
      </c>
      <c r="E31" s="8">
        <v>80804.237645098256</v>
      </c>
      <c r="F31" s="8">
        <v>83226.825632716238</v>
      </c>
      <c r="G31" s="8">
        <v>85978.80389130296</v>
      </c>
      <c r="I31" s="7" t="s">
        <v>12</v>
      </c>
      <c r="J31" s="8">
        <v>72224.573985896917</v>
      </c>
      <c r="K31" s="8">
        <v>74548.115503903042</v>
      </c>
      <c r="L31" s="8">
        <v>77645.370798182936</v>
      </c>
      <c r="M31" s="8">
        <v>79748.397644482582</v>
      </c>
      <c r="N31" s="8">
        <v>82369.77202734827</v>
      </c>
      <c r="P31" s="7" t="s">
        <v>12</v>
      </c>
      <c r="Q31" s="8">
        <v>72224.573985896917</v>
      </c>
      <c r="R31" s="8">
        <v>74548.115503903042</v>
      </c>
      <c r="S31" s="8">
        <v>77645.370798182936</v>
      </c>
      <c r="T31" s="8">
        <v>79748.397644482582</v>
      </c>
      <c r="U31" s="8">
        <v>82369.77202734827</v>
      </c>
      <c r="W31" s="7" t="s">
        <v>12</v>
      </c>
      <c r="X31" s="8">
        <v>74826.958841946092</v>
      </c>
      <c r="Y31" s="8">
        <v>77421.065088779244</v>
      </c>
      <c r="Z31" s="8">
        <v>80804.237645098256</v>
      </c>
      <c r="AA31" s="8">
        <v>83226.825632716238</v>
      </c>
      <c r="AB31" s="8">
        <v>85978.80389130296</v>
      </c>
      <c r="AD31" s="7" t="s">
        <v>12</v>
      </c>
      <c r="AE31" s="9">
        <f>(J31-$C31)/$C31</f>
        <v>-3.4778706716466795E-2</v>
      </c>
      <c r="AF31" s="9">
        <f>(K31-$D31)/$D31</f>
        <v>-3.7108112392690178E-2</v>
      </c>
      <c r="AG31" s="9">
        <f>(L31-$E31)/$E31</f>
        <v>-3.9092836452333551E-2</v>
      </c>
      <c r="AH31" s="9">
        <f>(M31-$F31)/$F31</f>
        <v>-4.1794553159868388E-2</v>
      </c>
      <c r="AI31" s="9">
        <f>(N31-$G31)/$G31</f>
        <v>-4.1975832421643572E-2</v>
      </c>
      <c r="AK31" s="7" t="s">
        <v>12</v>
      </c>
      <c r="AL31" s="9">
        <f>(Q31-$C31)/$C31</f>
        <v>-3.4778706716466795E-2</v>
      </c>
      <c r="AM31" s="9">
        <f>(R31-$D31)/$D31</f>
        <v>-3.7108112392690178E-2</v>
      </c>
      <c r="AN31" s="9">
        <f>(S31-$E31)/$E31</f>
        <v>-3.9092836452333551E-2</v>
      </c>
      <c r="AO31" s="9">
        <f>(T31-$F31)/$F31</f>
        <v>-4.1794553159868388E-2</v>
      </c>
      <c r="AP31" s="9">
        <f>(U31-$G31)/$G31</f>
        <v>-4.1975832421643572E-2</v>
      </c>
      <c r="AR31" s="7" t="s">
        <v>12</v>
      </c>
      <c r="AS31" s="9">
        <f>(X31-$C31)/$C31</f>
        <v>0</v>
      </c>
      <c r="AT31" s="9">
        <f>(Y31-$D31)/$D31</f>
        <v>0</v>
      </c>
      <c r="AU31" s="9">
        <f>(Z31-$E31)/$E31</f>
        <v>0</v>
      </c>
      <c r="AV31" s="9">
        <f>(AA31-$F31)/$F31</f>
        <v>0</v>
      </c>
      <c r="AW31" s="9">
        <f>(AB31-$G31)/$G31</f>
        <v>0</v>
      </c>
    </row>
    <row r="32" spans="2:49" s="2" customFormat="1" ht="22.9" customHeight="1" thickBot="1" x14ac:dyDescent="0.3">
      <c r="B32" s="7" t="s">
        <v>16</v>
      </c>
      <c r="C32" s="8">
        <v>21560.347563767999</v>
      </c>
      <c r="D32" s="8">
        <v>22979.656112928355</v>
      </c>
      <c r="E32" s="8">
        <v>24513.185744332819</v>
      </c>
      <c r="F32" s="8">
        <v>26301.229179726764</v>
      </c>
      <c r="G32" s="8">
        <v>28245.722513132161</v>
      </c>
      <c r="I32" s="7" t="s">
        <v>16</v>
      </c>
      <c r="J32" s="8">
        <v>21560.347563767999</v>
      </c>
      <c r="K32" s="8">
        <v>22979.656112928355</v>
      </c>
      <c r="L32" s="8">
        <v>24513.185744332819</v>
      </c>
      <c r="M32" s="8">
        <v>26301.229179726764</v>
      </c>
      <c r="N32" s="8">
        <v>28245.722513132161</v>
      </c>
      <c r="P32" s="7" t="s">
        <v>16</v>
      </c>
      <c r="Q32" s="8">
        <v>21560.347563767999</v>
      </c>
      <c r="R32" s="8">
        <v>22979.656112928355</v>
      </c>
      <c r="S32" s="8">
        <v>24513.185744332819</v>
      </c>
      <c r="T32" s="8">
        <v>26301.229179726764</v>
      </c>
      <c r="U32" s="8">
        <v>28245.722513132161</v>
      </c>
      <c r="W32" s="7" t="s">
        <v>16</v>
      </c>
      <c r="X32" s="8">
        <v>21560.347563767999</v>
      </c>
      <c r="Y32" s="8">
        <v>22979.656112928355</v>
      </c>
      <c r="Z32" s="8">
        <v>24513.185744332819</v>
      </c>
      <c r="AA32" s="8">
        <v>26301.229179726764</v>
      </c>
      <c r="AB32" s="8">
        <v>28245.722513132161</v>
      </c>
      <c r="AD32" s="7" t="s">
        <v>16</v>
      </c>
      <c r="AE32" s="9">
        <f>(J32-$C32)/$C32</f>
        <v>0</v>
      </c>
      <c r="AF32" s="9">
        <f>(K32-$D32)/$D32</f>
        <v>0</v>
      </c>
      <c r="AG32" s="9">
        <f>(L32-$E32)/$E32</f>
        <v>0</v>
      </c>
      <c r="AH32" s="9">
        <f>(M32-$F32)/$F32</f>
        <v>0</v>
      </c>
      <c r="AI32" s="9">
        <f>(N32-$G32)/$G32</f>
        <v>0</v>
      </c>
      <c r="AK32" s="7" t="s">
        <v>16</v>
      </c>
      <c r="AL32" s="9">
        <f>(Q32-$C32)/$C32</f>
        <v>0</v>
      </c>
      <c r="AM32" s="9">
        <f>(R32-$D32)/$D32</f>
        <v>0</v>
      </c>
      <c r="AN32" s="9">
        <f>(S32-$E32)/$E32</f>
        <v>0</v>
      </c>
      <c r="AO32" s="9">
        <f>(T32-$F32)/$F32</f>
        <v>0</v>
      </c>
      <c r="AP32" s="9">
        <f>(U32-$G32)/$G32</f>
        <v>0</v>
      </c>
      <c r="AR32" s="7" t="s">
        <v>16</v>
      </c>
      <c r="AS32" s="9">
        <f>(X32-$C32)/$C32</f>
        <v>0</v>
      </c>
      <c r="AT32" s="9">
        <f>(Y32-$D32)/$D32</f>
        <v>0</v>
      </c>
      <c r="AU32" s="9">
        <f>(Z32-$E32)/$E32</f>
        <v>0</v>
      </c>
      <c r="AV32" s="9">
        <f>(AA32-$F32)/$F32</f>
        <v>0</v>
      </c>
      <c r="AW32" s="9">
        <f>(AB32-$G32)/$G32</f>
        <v>0</v>
      </c>
    </row>
    <row r="33" spans="2:49" s="2" customFormat="1" ht="22.9" customHeight="1" x14ac:dyDescent="0.25">
      <c r="C33" s="11"/>
      <c r="D33" s="11"/>
      <c r="E33" s="11"/>
      <c r="F33" s="11"/>
      <c r="G33" s="11"/>
      <c r="J33" s="11"/>
      <c r="K33" s="11"/>
      <c r="L33" s="11"/>
      <c r="M33" s="11"/>
      <c r="N33" s="11"/>
      <c r="Q33" s="11"/>
      <c r="R33" s="11"/>
      <c r="S33" s="11"/>
      <c r="T33" s="11"/>
      <c r="U33" s="11"/>
      <c r="X33" s="11"/>
      <c r="Y33" s="11"/>
      <c r="Z33" s="11"/>
      <c r="AA33" s="11"/>
      <c r="AB33" s="11"/>
    </row>
    <row r="34" spans="2:49" s="2" customFormat="1" ht="22.9" customHeight="1" x14ac:dyDescent="0.25">
      <c r="B34" s="12" t="s">
        <v>0</v>
      </c>
      <c r="E34" s="11"/>
      <c r="I34" s="12" t="s">
        <v>0</v>
      </c>
      <c r="L34" s="11"/>
      <c r="P34" s="12" t="s">
        <v>0</v>
      </c>
      <c r="S34" s="11"/>
      <c r="W34" s="12" t="s">
        <v>32</v>
      </c>
      <c r="Z34" s="11"/>
    </row>
    <row r="35" spans="2:49" s="2" customFormat="1" ht="22.9" customHeight="1" x14ac:dyDescent="0.25"/>
    <row r="36" spans="2:49" s="2" customFormat="1" ht="22.9" customHeight="1" x14ac:dyDescent="0.25">
      <c r="B36" s="18"/>
      <c r="C36" s="3">
        <v>2022</v>
      </c>
      <c r="D36" s="3">
        <v>2023</v>
      </c>
      <c r="E36" s="3">
        <v>2024</v>
      </c>
      <c r="F36" s="3">
        <v>2025</v>
      </c>
      <c r="G36" s="14">
        <v>2026</v>
      </c>
      <c r="I36" s="18"/>
      <c r="J36" s="3">
        <v>2022</v>
      </c>
      <c r="K36" s="3">
        <v>2023</v>
      </c>
      <c r="L36" s="3">
        <v>2024</v>
      </c>
      <c r="M36" s="3">
        <v>2025</v>
      </c>
      <c r="N36" s="14">
        <v>2026</v>
      </c>
      <c r="P36" s="18"/>
      <c r="Q36" s="3">
        <v>2022</v>
      </c>
      <c r="R36" s="3">
        <v>2023</v>
      </c>
      <c r="S36" s="3">
        <v>2024</v>
      </c>
      <c r="T36" s="3">
        <v>2025</v>
      </c>
      <c r="U36" s="14">
        <v>2026</v>
      </c>
      <c r="W36" s="18"/>
      <c r="X36" s="3">
        <v>2022</v>
      </c>
      <c r="Y36" s="3">
        <v>2023</v>
      </c>
      <c r="Z36" s="3">
        <v>2024</v>
      </c>
      <c r="AA36" s="3">
        <v>2025</v>
      </c>
      <c r="AB36" s="14">
        <v>2026</v>
      </c>
      <c r="AD36" s="18" t="s">
        <v>35</v>
      </c>
      <c r="AE36" s="3">
        <v>2022</v>
      </c>
      <c r="AF36" s="3">
        <v>2023</v>
      </c>
      <c r="AG36" s="3">
        <v>2024</v>
      </c>
      <c r="AH36" s="3">
        <v>2025</v>
      </c>
      <c r="AI36" s="14">
        <v>2026</v>
      </c>
      <c r="AK36" s="18" t="s">
        <v>35</v>
      </c>
      <c r="AL36" s="3">
        <v>2022</v>
      </c>
      <c r="AM36" s="3">
        <v>2023</v>
      </c>
      <c r="AN36" s="3">
        <v>2024</v>
      </c>
      <c r="AO36" s="3">
        <v>2025</v>
      </c>
      <c r="AP36" s="14">
        <v>2026</v>
      </c>
      <c r="AR36" s="18" t="s">
        <v>35</v>
      </c>
      <c r="AS36" s="3">
        <v>2022</v>
      </c>
      <c r="AT36" s="3">
        <v>2023</v>
      </c>
      <c r="AU36" s="3">
        <v>2024</v>
      </c>
      <c r="AV36" s="3">
        <v>2025</v>
      </c>
      <c r="AW36" s="14">
        <v>2026</v>
      </c>
    </row>
    <row r="37" spans="2:49" s="2" customFormat="1" ht="22.9" customHeight="1" thickBot="1" x14ac:dyDescent="0.3">
      <c r="B37" s="19"/>
      <c r="C37" s="5" t="s">
        <v>10</v>
      </c>
      <c r="D37" s="5" t="s">
        <v>10</v>
      </c>
      <c r="E37" s="5" t="s">
        <v>10</v>
      </c>
      <c r="F37" s="5" t="s">
        <v>10</v>
      </c>
      <c r="G37" s="15" t="s">
        <v>10</v>
      </c>
      <c r="I37" s="19"/>
      <c r="J37" s="5" t="s">
        <v>10</v>
      </c>
      <c r="K37" s="5" t="s">
        <v>10</v>
      </c>
      <c r="L37" s="5" t="s">
        <v>10</v>
      </c>
      <c r="M37" s="5" t="s">
        <v>10</v>
      </c>
      <c r="N37" s="15" t="s">
        <v>10</v>
      </c>
      <c r="P37" s="19"/>
      <c r="Q37" s="5" t="s">
        <v>10</v>
      </c>
      <c r="R37" s="5" t="s">
        <v>10</v>
      </c>
      <c r="S37" s="5" t="s">
        <v>10</v>
      </c>
      <c r="T37" s="5" t="s">
        <v>10</v>
      </c>
      <c r="U37" s="15" t="s">
        <v>10</v>
      </c>
      <c r="W37" s="19"/>
      <c r="X37" s="5" t="s">
        <v>10</v>
      </c>
      <c r="Y37" s="5" t="s">
        <v>10</v>
      </c>
      <c r="Z37" s="5" t="s">
        <v>10</v>
      </c>
      <c r="AA37" s="5" t="s">
        <v>10</v>
      </c>
      <c r="AB37" s="15" t="s">
        <v>10</v>
      </c>
      <c r="AD37" s="19"/>
      <c r="AE37" s="5" t="s">
        <v>27</v>
      </c>
      <c r="AF37" s="5" t="s">
        <v>27</v>
      </c>
      <c r="AG37" s="5" t="s">
        <v>27</v>
      </c>
      <c r="AH37" s="5" t="s">
        <v>27</v>
      </c>
      <c r="AI37" s="6" t="s">
        <v>27</v>
      </c>
      <c r="AK37" s="19"/>
      <c r="AL37" s="5" t="s">
        <v>27</v>
      </c>
      <c r="AM37" s="5" t="s">
        <v>27</v>
      </c>
      <c r="AN37" s="5" t="s">
        <v>27</v>
      </c>
      <c r="AO37" s="5" t="s">
        <v>27</v>
      </c>
      <c r="AP37" s="6" t="s">
        <v>27</v>
      </c>
      <c r="AR37" s="19"/>
      <c r="AS37" s="5" t="s">
        <v>27</v>
      </c>
      <c r="AT37" s="5" t="s">
        <v>27</v>
      </c>
      <c r="AU37" s="5" t="s">
        <v>27</v>
      </c>
      <c r="AV37" s="5" t="s">
        <v>27</v>
      </c>
      <c r="AW37" s="6" t="s">
        <v>27</v>
      </c>
    </row>
    <row r="38" spans="2:49" s="2" customFormat="1" ht="22.9" customHeight="1" thickBot="1" x14ac:dyDescent="0.3">
      <c r="B38" s="17" t="s">
        <v>18</v>
      </c>
      <c r="C38" s="17"/>
      <c r="D38" s="17"/>
      <c r="E38" s="17"/>
      <c r="F38" s="17"/>
      <c r="G38" s="17"/>
      <c r="I38" s="17" t="s">
        <v>18</v>
      </c>
      <c r="J38" s="17"/>
      <c r="K38" s="17"/>
      <c r="L38" s="17"/>
      <c r="M38" s="17"/>
      <c r="N38" s="17"/>
      <c r="P38" s="17" t="s">
        <v>18</v>
      </c>
      <c r="Q38" s="17"/>
      <c r="R38" s="17"/>
      <c r="S38" s="17"/>
      <c r="T38" s="17"/>
      <c r="U38" s="17"/>
      <c r="W38" s="17" t="s">
        <v>18</v>
      </c>
      <c r="X38" s="17"/>
      <c r="Y38" s="17"/>
      <c r="Z38" s="17"/>
      <c r="AA38" s="17"/>
      <c r="AB38" s="17"/>
      <c r="AD38" s="17" t="s">
        <v>18</v>
      </c>
      <c r="AE38" s="17"/>
      <c r="AF38" s="17"/>
      <c r="AG38" s="17"/>
      <c r="AH38" s="17"/>
      <c r="AI38" s="17"/>
      <c r="AK38" s="17" t="s">
        <v>18</v>
      </c>
      <c r="AL38" s="17"/>
      <c r="AM38" s="17"/>
      <c r="AN38" s="17"/>
      <c r="AO38" s="17"/>
      <c r="AP38" s="17"/>
      <c r="AR38" s="17" t="s">
        <v>18</v>
      </c>
      <c r="AS38" s="17"/>
      <c r="AT38" s="17"/>
      <c r="AU38" s="17"/>
      <c r="AV38" s="17"/>
      <c r="AW38" s="17"/>
    </row>
    <row r="39" spans="2:49" s="2" customFormat="1" ht="22.9" customHeight="1" thickBot="1" x14ac:dyDescent="0.3">
      <c r="B39" s="16" t="s">
        <v>19</v>
      </c>
      <c r="C39" s="8">
        <f>C13</f>
        <v>352876.8356531334</v>
      </c>
      <c r="D39" s="8">
        <f>D13</f>
        <v>368394.73644302425</v>
      </c>
      <c r="E39" s="8">
        <f>E13</f>
        <v>402099.54549311311</v>
      </c>
      <c r="F39" s="8">
        <f>F13</f>
        <v>421494.13187084039</v>
      </c>
      <c r="G39" s="8">
        <f>G13</f>
        <v>441820.82620272331</v>
      </c>
      <c r="I39" s="16" t="s">
        <v>19</v>
      </c>
      <c r="J39" s="8">
        <f>J13</f>
        <v>349832.33073627041</v>
      </c>
      <c r="K39" s="8">
        <f>K13</f>
        <v>364718.79986360896</v>
      </c>
      <c r="L39" s="8">
        <f>L13</f>
        <v>397808.98015915666</v>
      </c>
      <c r="M39" s="8">
        <f>M13</f>
        <v>416619.72380002879</v>
      </c>
      <c r="N39" s="8">
        <f>N13</f>
        <v>437118.65751334204</v>
      </c>
      <c r="P39" s="16" t="s">
        <v>19</v>
      </c>
      <c r="Q39" s="8">
        <f>Q13</f>
        <v>349686.93060947553</v>
      </c>
      <c r="R39" s="8">
        <f>R13</f>
        <v>364502.36142412917</v>
      </c>
      <c r="S39" s="8">
        <f>S13</f>
        <v>397519.63193096884</v>
      </c>
      <c r="T39" s="8">
        <f>T13</f>
        <v>416329.43945937447</v>
      </c>
      <c r="U39" s="8">
        <f>U13</f>
        <v>436753.51200453832</v>
      </c>
      <c r="W39" s="16" t="s">
        <v>19</v>
      </c>
      <c r="X39" s="8">
        <f>X13</f>
        <v>352748.88590452611</v>
      </c>
      <c r="Y39" s="8">
        <f>Y13</f>
        <v>368209.06663062808</v>
      </c>
      <c r="Z39" s="8">
        <f>Z13</f>
        <v>401855.07299073128</v>
      </c>
      <c r="AA39" s="8">
        <f>AA13</f>
        <v>421252.46627888147</v>
      </c>
      <c r="AB39" s="8">
        <f>AB13</f>
        <v>441520.09485086665</v>
      </c>
      <c r="AD39" s="16" t="s">
        <v>19</v>
      </c>
      <c r="AE39" s="9">
        <f>(J39-$C39)/$C39</f>
        <v>-8.6276700799245518E-3</v>
      </c>
      <c r="AF39" s="9">
        <f>(K39-$D39)/$D39</f>
        <v>-9.978254887427802E-3</v>
      </c>
      <c r="AG39" s="9">
        <f>(L39-$E39)/$E39</f>
        <v>-1.0670405828722657E-2</v>
      </c>
      <c r="AH39" s="9">
        <f>(M39-$F39)/$F39</f>
        <v>-1.1564592961653077E-2</v>
      </c>
      <c r="AI39" s="9">
        <f>(N39-$G39)/$G39</f>
        <v>-1.064270493945378E-2</v>
      </c>
      <c r="AK39" s="16" t="s">
        <v>19</v>
      </c>
      <c r="AL39" s="9">
        <f>(Q39-$C39)/$C39</f>
        <v>-9.0397122207065E-3</v>
      </c>
      <c r="AM39" s="9">
        <f>(R39-$D39)/$D39</f>
        <v>-1.0565772617918695E-2</v>
      </c>
      <c r="AN39" s="9">
        <f>(S39-$E39)/$E39</f>
        <v>-1.138999935085157E-2</v>
      </c>
      <c r="AO39" s="9">
        <f>(T39-$F39)/$F39</f>
        <v>-1.2253296121922169E-2</v>
      </c>
      <c r="AP39" s="9">
        <f>(U39-$G39)/$G39</f>
        <v>-1.1469161021078542E-2</v>
      </c>
      <c r="AR39" s="16" t="s">
        <v>19</v>
      </c>
      <c r="AS39" s="9">
        <f>(X39-$C39)/$C39</f>
        <v>-3.6259038757949149E-4</v>
      </c>
      <c r="AT39" s="9">
        <f>(Y39-$D39)/$D39</f>
        <v>-5.0399691968694644E-4</v>
      </c>
      <c r="AU39" s="9">
        <f>(Z39-$E39)/$E39</f>
        <v>-6.0798999929737312E-4</v>
      </c>
      <c r="AV39" s="9">
        <f>(AA39-$F39)/$F39</f>
        <v>-5.7335458239063809E-4</v>
      </c>
      <c r="AW39" s="9">
        <f>(AB39-$G39)/$G39</f>
        <v>-6.806635948815137E-4</v>
      </c>
    </row>
    <row r="40" spans="2:49" s="2" customFormat="1" ht="22.9" customHeight="1" thickBot="1" x14ac:dyDescent="0.3">
      <c r="B40" s="7" t="s">
        <v>20</v>
      </c>
      <c r="C40" s="8">
        <v>58881</v>
      </c>
      <c r="D40" s="8">
        <v>44590</v>
      </c>
      <c r="E40" s="8">
        <v>45200</v>
      </c>
      <c r="F40" s="8">
        <v>34000</v>
      </c>
      <c r="G40" s="8">
        <v>34000</v>
      </c>
      <c r="I40" s="7" t="s">
        <v>20</v>
      </c>
      <c r="J40" s="8">
        <v>58881</v>
      </c>
      <c r="K40" s="8">
        <v>44590</v>
      </c>
      <c r="L40" s="8">
        <v>45200</v>
      </c>
      <c r="M40" s="8">
        <v>34000</v>
      </c>
      <c r="N40" s="8">
        <v>34000</v>
      </c>
      <c r="P40" s="7" t="s">
        <v>20</v>
      </c>
      <c r="Q40" s="8">
        <v>58881</v>
      </c>
      <c r="R40" s="8">
        <v>44590</v>
      </c>
      <c r="S40" s="8">
        <v>45200</v>
      </c>
      <c r="T40" s="8">
        <v>34000</v>
      </c>
      <c r="U40" s="8">
        <v>34000</v>
      </c>
      <c r="W40" s="7" t="s">
        <v>20</v>
      </c>
      <c r="X40" s="8">
        <v>58881</v>
      </c>
      <c r="Y40" s="8">
        <v>44590</v>
      </c>
      <c r="Z40" s="8">
        <v>45200</v>
      </c>
      <c r="AA40" s="8">
        <v>34000</v>
      </c>
      <c r="AB40" s="8">
        <v>34000</v>
      </c>
      <c r="AD40" s="7" t="s">
        <v>20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K40" s="7" t="s">
        <v>20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R40" s="7" t="s">
        <v>20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</row>
    <row r="41" spans="2:49" s="2" customFormat="1" ht="22.9" customHeight="1" thickBot="1" x14ac:dyDescent="0.3">
      <c r="B41" s="17" t="s">
        <v>21</v>
      </c>
      <c r="C41" s="17"/>
      <c r="D41" s="17"/>
      <c r="E41" s="17"/>
      <c r="F41" s="17"/>
      <c r="G41" s="17"/>
      <c r="I41" s="17" t="s">
        <v>21</v>
      </c>
      <c r="J41" s="17"/>
      <c r="K41" s="17"/>
      <c r="L41" s="17"/>
      <c r="M41" s="17"/>
      <c r="N41" s="17"/>
      <c r="P41" s="17" t="s">
        <v>21</v>
      </c>
      <c r="Q41" s="17"/>
      <c r="R41" s="17"/>
      <c r="S41" s="17"/>
      <c r="T41" s="17"/>
      <c r="U41" s="17"/>
      <c r="W41" s="17" t="s">
        <v>21</v>
      </c>
      <c r="X41" s="17"/>
      <c r="Y41" s="17"/>
      <c r="Z41" s="17"/>
      <c r="AA41" s="17"/>
      <c r="AB41" s="17"/>
      <c r="AD41" s="17" t="s">
        <v>21</v>
      </c>
      <c r="AE41" s="17"/>
      <c r="AF41" s="17"/>
      <c r="AG41" s="17"/>
      <c r="AH41" s="17"/>
      <c r="AI41" s="17"/>
      <c r="AK41" s="17" t="s">
        <v>21</v>
      </c>
      <c r="AL41" s="17"/>
      <c r="AM41" s="17"/>
      <c r="AN41" s="17"/>
      <c r="AO41" s="17"/>
      <c r="AP41" s="17"/>
      <c r="AR41" s="17" t="s">
        <v>21</v>
      </c>
      <c r="AS41" s="17"/>
      <c r="AT41" s="17"/>
      <c r="AU41" s="17"/>
      <c r="AV41" s="17"/>
      <c r="AW41" s="17"/>
    </row>
    <row r="42" spans="2:49" s="2" customFormat="1" ht="42.6" customHeight="1" thickBot="1" x14ac:dyDescent="0.3">
      <c r="B42" s="7" t="s">
        <v>22</v>
      </c>
      <c r="C42" s="8">
        <v>101969.44854276357</v>
      </c>
      <c r="D42" s="8">
        <v>107752.14137395214</v>
      </c>
      <c r="E42" s="8">
        <v>114526.85937854923</v>
      </c>
      <c r="F42" s="8">
        <v>120701.6516316534</v>
      </c>
      <c r="G42" s="8">
        <v>127077.55662501055</v>
      </c>
      <c r="I42" s="7" t="s">
        <v>22</v>
      </c>
      <c r="J42" s="8">
        <v>101969.44854276357</v>
      </c>
      <c r="K42" s="8">
        <v>107752.14137395214</v>
      </c>
      <c r="L42" s="8">
        <v>114526.85937854923</v>
      </c>
      <c r="M42" s="8">
        <v>120701.6516316534</v>
      </c>
      <c r="N42" s="8">
        <v>127077.55662501055</v>
      </c>
      <c r="P42" s="7" t="s">
        <v>22</v>
      </c>
      <c r="Q42" s="8">
        <v>101969.44854276357</v>
      </c>
      <c r="R42" s="8">
        <v>107752.14137395214</v>
      </c>
      <c r="S42" s="8">
        <v>114526.85937854923</v>
      </c>
      <c r="T42" s="8">
        <v>120701.6516316534</v>
      </c>
      <c r="U42" s="8">
        <v>127077.55662501055</v>
      </c>
      <c r="W42" s="7" t="s">
        <v>22</v>
      </c>
      <c r="X42" s="8">
        <v>101969.44854276357</v>
      </c>
      <c r="Y42" s="8">
        <v>107752.14137395214</v>
      </c>
      <c r="Z42" s="8">
        <v>114526.85937854923</v>
      </c>
      <c r="AA42" s="8">
        <v>120701.6516316534</v>
      </c>
      <c r="AB42" s="8">
        <v>127077.55662501055</v>
      </c>
      <c r="AD42" s="7" t="s">
        <v>22</v>
      </c>
      <c r="AE42" s="9">
        <f>(J42-$C42)/$C42</f>
        <v>0</v>
      </c>
      <c r="AF42" s="9">
        <f>(K42-$D42)/$D42</f>
        <v>0</v>
      </c>
      <c r="AG42" s="9">
        <f>(L42-$E42)/$E42</f>
        <v>0</v>
      </c>
      <c r="AH42" s="9">
        <f>(M42-$F42)/$F42</f>
        <v>0</v>
      </c>
      <c r="AI42" s="9">
        <f>(N42-$G42)/$G42</f>
        <v>0</v>
      </c>
      <c r="AK42" s="7" t="s">
        <v>22</v>
      </c>
      <c r="AL42" s="9">
        <f>(Q42-$C42)/$C42</f>
        <v>0</v>
      </c>
      <c r="AM42" s="9">
        <f>(R42-$D42)/$D42</f>
        <v>0</v>
      </c>
      <c r="AN42" s="9">
        <f>(S42-$E42)/$E42</f>
        <v>0</v>
      </c>
      <c r="AO42" s="9">
        <f>(T42-$F42)/$F42</f>
        <v>0</v>
      </c>
      <c r="AP42" s="9">
        <f>(U42-$G42)/$G42</f>
        <v>0</v>
      </c>
      <c r="AR42" s="7" t="s">
        <v>22</v>
      </c>
      <c r="AS42" s="9">
        <f>(X42-$C42)/$C42</f>
        <v>0</v>
      </c>
      <c r="AT42" s="9">
        <f>(Y42-$D42)/$D42</f>
        <v>0</v>
      </c>
      <c r="AU42" s="9">
        <f>(Z42-$E42)/$E42</f>
        <v>0</v>
      </c>
      <c r="AV42" s="9">
        <f>(AA42-$F42)/$F42</f>
        <v>0</v>
      </c>
      <c r="AW42" s="9">
        <f>(AB42-$G42)/$G42</f>
        <v>0</v>
      </c>
    </row>
    <row r="43" spans="2:49" s="2" customFormat="1" ht="22.9" customHeight="1" thickBot="1" x14ac:dyDescent="0.3">
      <c r="B43" s="7" t="s">
        <v>23</v>
      </c>
      <c r="C43" s="8">
        <v>143693</v>
      </c>
      <c r="D43" s="8">
        <v>148895</v>
      </c>
      <c r="E43" s="8">
        <v>162141</v>
      </c>
      <c r="F43" s="8">
        <v>167818</v>
      </c>
      <c r="G43" s="8">
        <v>173264</v>
      </c>
      <c r="I43" s="7" t="s">
        <v>23</v>
      </c>
      <c r="J43" s="8">
        <v>143693</v>
      </c>
      <c r="K43" s="8">
        <v>148895</v>
      </c>
      <c r="L43" s="8">
        <v>162141</v>
      </c>
      <c r="M43" s="8">
        <v>167818</v>
      </c>
      <c r="N43" s="8">
        <v>173264</v>
      </c>
      <c r="P43" s="7" t="s">
        <v>23</v>
      </c>
      <c r="Q43" s="8">
        <v>143693</v>
      </c>
      <c r="R43" s="8">
        <v>148895</v>
      </c>
      <c r="S43" s="8">
        <v>162141</v>
      </c>
      <c r="T43" s="8">
        <v>167818</v>
      </c>
      <c r="U43" s="8">
        <v>173264</v>
      </c>
      <c r="W43" s="7" t="s">
        <v>23</v>
      </c>
      <c r="X43" s="8">
        <v>143693</v>
      </c>
      <c r="Y43" s="8">
        <v>148895</v>
      </c>
      <c r="Z43" s="8">
        <v>162141</v>
      </c>
      <c r="AA43" s="8">
        <v>167818</v>
      </c>
      <c r="AB43" s="8">
        <v>173264</v>
      </c>
      <c r="AD43" s="7" t="s">
        <v>23</v>
      </c>
      <c r="AE43" s="9">
        <f>(J43-$C43)/$C43</f>
        <v>0</v>
      </c>
      <c r="AF43" s="9">
        <f>(K43-$D43)/$D43</f>
        <v>0</v>
      </c>
      <c r="AG43" s="9">
        <f>(L43-$E43)/$E43</f>
        <v>0</v>
      </c>
      <c r="AH43" s="9">
        <f>(M43-$F43)/$F43</f>
        <v>0</v>
      </c>
      <c r="AI43" s="9">
        <f>(N43-$G43)/$G43</f>
        <v>0</v>
      </c>
      <c r="AK43" s="7" t="s">
        <v>23</v>
      </c>
      <c r="AL43" s="9">
        <f>(Q43-$C43)/$C43</f>
        <v>0</v>
      </c>
      <c r="AM43" s="9">
        <f>(R43-$D43)/$D43</f>
        <v>0</v>
      </c>
      <c r="AN43" s="9">
        <f>(S43-$E43)/$E43</f>
        <v>0</v>
      </c>
      <c r="AO43" s="9">
        <f>(T43-$F43)/$F43</f>
        <v>0</v>
      </c>
      <c r="AP43" s="9">
        <f>(U43-$G43)/$G43</f>
        <v>0</v>
      </c>
      <c r="AR43" s="7" t="s">
        <v>23</v>
      </c>
      <c r="AS43" s="9">
        <f>(X43-$C43)/$C43</f>
        <v>0</v>
      </c>
      <c r="AT43" s="9">
        <f>(Y43-$D43)/$D43</f>
        <v>0</v>
      </c>
      <c r="AU43" s="9">
        <f>(Z43-$E43)/$E43</f>
        <v>0</v>
      </c>
      <c r="AV43" s="9">
        <f>(AA43-$F43)/$F43</f>
        <v>0</v>
      </c>
      <c r="AW43" s="9">
        <f>(AB43-$G43)/$G43</f>
        <v>0</v>
      </c>
    </row>
    <row r="44" spans="2:49" s="2" customFormat="1" ht="22.9" customHeight="1" thickBot="1" x14ac:dyDescent="0.3">
      <c r="B44" s="7" t="s">
        <v>24</v>
      </c>
      <c r="C44" s="8">
        <f>SUM(C20:C22)</f>
        <v>148002.47286705955</v>
      </c>
      <c r="D44" s="8">
        <f>SUM(D20:D22)</f>
        <v>154302.05878088612</v>
      </c>
      <c r="E44" s="8">
        <f>SUM(E20:E22)</f>
        <v>161932.89574519731</v>
      </c>
      <c r="F44" s="8">
        <f>SUM(F20:F22)</f>
        <v>168560.76685075084</v>
      </c>
      <c r="G44" s="8">
        <f>SUM(G20:G22)</f>
        <v>175783.24403146209</v>
      </c>
      <c r="I44" s="7" t="s">
        <v>24</v>
      </c>
      <c r="J44" s="8">
        <f>SUM(J20:J22)</f>
        <v>144726.42236194169</v>
      </c>
      <c r="K44" s="8">
        <f>SUM(K20:K22)</f>
        <v>150578.66979140567</v>
      </c>
      <c r="L44" s="8">
        <f>SUM(L20:L22)</f>
        <v>157740.63191751816</v>
      </c>
      <c r="M44" s="8">
        <f>SUM(M20:M22)</f>
        <v>163861.02817958457</v>
      </c>
      <c r="N44" s="8">
        <f>SUM(N20:N22)</f>
        <v>170935.8031350137</v>
      </c>
      <c r="P44" s="7" t="s">
        <v>24</v>
      </c>
      <c r="Q44" s="8">
        <f>SUM(Q20:Q22)</f>
        <v>144726.42236194169</v>
      </c>
      <c r="R44" s="8">
        <f>SUM(R20:R22)</f>
        <v>150578.66979140567</v>
      </c>
      <c r="S44" s="8">
        <f>SUM(S20:S22)</f>
        <v>157740.63191751816</v>
      </c>
      <c r="T44" s="8">
        <f>SUM(T20:T22)</f>
        <v>163861.02817958457</v>
      </c>
      <c r="U44" s="8">
        <f>SUM(U20:U22)</f>
        <v>170935.8031350137</v>
      </c>
      <c r="W44" s="7" t="s">
        <v>24</v>
      </c>
      <c r="X44" s="8">
        <f>SUM(X20:X22)</f>
        <v>148002.47286705955</v>
      </c>
      <c r="Y44" s="8">
        <f>SUM(Y20:Y22)</f>
        <v>154302.05878088612</v>
      </c>
      <c r="Z44" s="8">
        <f>SUM(Z20:Z22)</f>
        <v>161932.89574519731</v>
      </c>
      <c r="AA44" s="8">
        <f>SUM(AA20:AA22)</f>
        <v>168560.76685075084</v>
      </c>
      <c r="AB44" s="8">
        <f>SUM(AB20:AB22)</f>
        <v>175783.24403146209</v>
      </c>
      <c r="AD44" s="7" t="s">
        <v>24</v>
      </c>
      <c r="AE44" s="9">
        <f>(J44-$C44)/$C44</f>
        <v>-2.2135106540148917E-2</v>
      </c>
      <c r="AF44" s="9">
        <f>(K44-$D44)/$D44</f>
        <v>-2.4130520479754437E-2</v>
      </c>
      <c r="AG44" s="9">
        <f>(L44-$E44)/$E44</f>
        <v>-2.5888895572371628E-2</v>
      </c>
      <c r="AH44" s="9">
        <f>(M44-$F44)/$F44</f>
        <v>-2.788156911582854E-2</v>
      </c>
      <c r="AI44" s="9">
        <f>(N44-$G44)/$G44</f>
        <v>-2.7576239835355308E-2</v>
      </c>
      <c r="AK44" s="7" t="s">
        <v>24</v>
      </c>
      <c r="AL44" s="9">
        <f>(Q44-$C44)/$C44</f>
        <v>-2.2135106540148917E-2</v>
      </c>
      <c r="AM44" s="9">
        <f>(R44-$D44)/$D44</f>
        <v>-2.4130520479754437E-2</v>
      </c>
      <c r="AN44" s="9">
        <f>(S44-$E44)/$E44</f>
        <v>-2.5888895572371628E-2</v>
      </c>
      <c r="AO44" s="9">
        <f>(T44-$F44)/$F44</f>
        <v>-2.788156911582854E-2</v>
      </c>
      <c r="AP44" s="9">
        <f>(U44-$G44)/$G44</f>
        <v>-2.7576239835355308E-2</v>
      </c>
      <c r="AR44" s="7" t="s">
        <v>24</v>
      </c>
      <c r="AS44" s="9">
        <f>(X44-$C44)/$C44</f>
        <v>0</v>
      </c>
      <c r="AT44" s="9">
        <f>(Y44-$D44)/$D44</f>
        <v>0</v>
      </c>
      <c r="AU44" s="9">
        <f>(Z44-$E44)/$E44</f>
        <v>0</v>
      </c>
      <c r="AV44" s="9">
        <f>(AA44-$F44)/$F44</f>
        <v>0</v>
      </c>
      <c r="AW44" s="9">
        <f>(AB44-$G44)/$G44</f>
        <v>0</v>
      </c>
    </row>
    <row r="45" spans="2:49" s="2" customFormat="1" ht="22.9" customHeight="1" thickBot="1" x14ac:dyDescent="0.3">
      <c r="B45" s="17" t="s">
        <v>25</v>
      </c>
      <c r="C45" s="17"/>
      <c r="D45" s="17"/>
      <c r="E45" s="17"/>
      <c r="F45" s="17"/>
      <c r="G45" s="17"/>
      <c r="I45" s="17" t="s">
        <v>25</v>
      </c>
      <c r="J45" s="17"/>
      <c r="K45" s="17"/>
      <c r="L45" s="17"/>
      <c r="M45" s="17"/>
      <c r="N45" s="17"/>
      <c r="P45" s="17" t="s">
        <v>25</v>
      </c>
      <c r="Q45" s="17"/>
      <c r="R45" s="17"/>
      <c r="S45" s="17"/>
      <c r="T45" s="17"/>
      <c r="U45" s="17"/>
      <c r="W45" s="17" t="s">
        <v>25</v>
      </c>
      <c r="X45" s="17"/>
      <c r="Y45" s="17"/>
      <c r="Z45" s="17"/>
      <c r="AA45" s="17"/>
      <c r="AB45" s="17"/>
      <c r="AD45" s="17" t="s">
        <v>25</v>
      </c>
      <c r="AE45" s="17"/>
      <c r="AF45" s="17"/>
      <c r="AG45" s="17"/>
      <c r="AH45" s="17"/>
      <c r="AI45" s="17"/>
      <c r="AK45" s="17" t="s">
        <v>25</v>
      </c>
      <c r="AL45" s="17"/>
      <c r="AM45" s="17"/>
      <c r="AN45" s="17"/>
      <c r="AO45" s="17"/>
      <c r="AP45" s="17"/>
      <c r="AR45" s="17" t="s">
        <v>25</v>
      </c>
      <c r="AS45" s="17"/>
      <c r="AT45" s="17"/>
      <c r="AU45" s="17"/>
      <c r="AV45" s="17"/>
      <c r="AW45" s="17"/>
    </row>
    <row r="46" spans="2:49" s="2" customFormat="1" ht="22.9" customHeight="1" thickBot="1" x14ac:dyDescent="0.3">
      <c r="B46" s="7"/>
      <c r="C46" s="8">
        <f t="shared" ref="C46:G46" si="4">SUM(C39:C40)-SUM(C42:C44)</f>
        <v>18092.914243310282</v>
      </c>
      <c r="D46" s="8">
        <f t="shared" si="4"/>
        <v>2035.5362881859764</v>
      </c>
      <c r="E46" s="8">
        <f t="shared" si="4"/>
        <v>8698.7903693665867</v>
      </c>
      <c r="F46" s="8">
        <f t="shared" si="4"/>
        <v>-1586.2866115638753</v>
      </c>
      <c r="G46" s="8">
        <f t="shared" si="4"/>
        <v>-303.97445374936797</v>
      </c>
      <c r="I46" s="7"/>
      <c r="J46" s="8">
        <f t="shared" ref="J46:N46" si="5">SUM(J39:J40)-SUM(J42:J44)</f>
        <v>18324.459831565153</v>
      </c>
      <c r="K46" s="8">
        <f t="shared" si="5"/>
        <v>2082.988698251138</v>
      </c>
      <c r="L46" s="8">
        <f t="shared" si="5"/>
        <v>8600.4888630892965</v>
      </c>
      <c r="M46" s="8">
        <f t="shared" si="5"/>
        <v>-1760.9560112091713</v>
      </c>
      <c r="N46" s="8">
        <f t="shared" si="5"/>
        <v>-158.70224668219453</v>
      </c>
      <c r="P46" s="7"/>
      <c r="Q46" s="8">
        <f t="shared" ref="Q46:U46" si="6">SUM(Q39:Q40)-SUM(Q42:Q44)</f>
        <v>18179.059704770276</v>
      </c>
      <c r="R46" s="8">
        <f t="shared" si="6"/>
        <v>1866.5502587713418</v>
      </c>
      <c r="S46" s="8">
        <f t="shared" si="6"/>
        <v>8311.1406349014724</v>
      </c>
      <c r="T46" s="8">
        <f t="shared" si="6"/>
        <v>-2051.2403518634965</v>
      </c>
      <c r="U46" s="8">
        <f t="shared" si="6"/>
        <v>-523.84775548591278</v>
      </c>
      <c r="W46" s="7"/>
      <c r="X46" s="8">
        <f t="shared" ref="X46:AB46" si="7">SUM(X39:X40)-SUM(X42:X44)</f>
        <v>17964.964494702988</v>
      </c>
      <c r="Y46" s="8">
        <f t="shared" si="7"/>
        <v>1849.8664757898077</v>
      </c>
      <c r="Z46" s="8">
        <f t="shared" si="7"/>
        <v>8454.3178669847548</v>
      </c>
      <c r="AA46" s="8">
        <f t="shared" si="7"/>
        <v>-1827.9522035227856</v>
      </c>
      <c r="AB46" s="8">
        <f t="shared" si="7"/>
        <v>-604.70580560603412</v>
      </c>
      <c r="AD46" s="7"/>
      <c r="AE46" s="9">
        <f>(J46-$C46)/$C46</f>
        <v>1.2797583912745433E-2</v>
      </c>
      <c r="AF46" s="9">
        <f>(K46-$D46)/$D46</f>
        <v>2.3311994161229144E-2</v>
      </c>
      <c r="AG46" s="9">
        <f>(L46-$E46)/$E46</f>
        <v>-1.1300594922193546E-2</v>
      </c>
      <c r="AH46" s="9">
        <f>(M46-$F46)/$F46</f>
        <v>0.11011213129580302</v>
      </c>
      <c r="AI46" s="9">
        <f>(N46-$G46)/$G46</f>
        <v>-0.47790926268742573</v>
      </c>
      <c r="AK46" s="7"/>
      <c r="AL46" s="9">
        <f>(Q46-$C46)/$C46</f>
        <v>4.7612816985436726E-3</v>
      </c>
      <c r="AM46" s="9">
        <f>(R46-$D46)/$D46</f>
        <v>-8.30179399873196E-2</v>
      </c>
      <c r="AN46" s="9">
        <f>(S46-$E46)/$E46</f>
        <v>-4.4563636782218662E-2</v>
      </c>
      <c r="AO46" s="9">
        <f>(T46-$F46)/$F46</f>
        <v>0.29310827999817529</v>
      </c>
      <c r="AP46" s="9">
        <f>(U46-$G46)/$G46</f>
        <v>0.72332822388368878</v>
      </c>
      <c r="AR46" s="7"/>
      <c r="AS46" s="9">
        <f>(X46-$C46)/$C46</f>
        <v>-7.0718153464195306E-3</v>
      </c>
      <c r="AT46" s="9">
        <f>(Y46-$D46)/$D46</f>
        <v>-9.1214199164011675E-2</v>
      </c>
      <c r="AU46" s="9">
        <f>(Z46-$E46)/$E46</f>
        <v>-2.810419518129317E-2</v>
      </c>
      <c r="AV46" s="9">
        <f>(AA46-$F46)/$F46</f>
        <v>0.15234673872753607</v>
      </c>
      <c r="AW46" s="9">
        <f>(AB46-$G46)/$G46</f>
        <v>0.98933100511342376</v>
      </c>
    </row>
  </sheetData>
  <sheetProtection algorithmName="SHA-512" hashValue="F74ug0ku45RKfMEIQxCLVGRU3Ay6c68DYFA7iSvvPzOHj3w7deIzrgnHK8gz7+UrdN21CeJHKmBVsFfMiqxVoA==" saltValue="vLbJ4wBD8WrH3/gYs+i1ww==" spinCount="100000" sheet="1" objects="1" scenarios="1"/>
  <mergeCells count="168">
    <mergeCell ref="D20:D21"/>
    <mergeCell ref="E20:E21"/>
    <mergeCell ref="F20:F21"/>
    <mergeCell ref="I3:I4"/>
    <mergeCell ref="I5:N5"/>
    <mergeCell ref="I9:N9"/>
    <mergeCell ref="B27:G27"/>
    <mergeCell ref="B30:G30"/>
    <mergeCell ref="B36:B37"/>
    <mergeCell ref="B38:G38"/>
    <mergeCell ref="B41:G41"/>
    <mergeCell ref="B45:G45"/>
    <mergeCell ref="G20:G21"/>
    <mergeCell ref="B23:G23"/>
    <mergeCell ref="B24:B25"/>
    <mergeCell ref="C24:C25"/>
    <mergeCell ref="D24:D25"/>
    <mergeCell ref="E24:E25"/>
    <mergeCell ref="F24:F25"/>
    <mergeCell ref="G24:G25"/>
    <mergeCell ref="B3:B4"/>
    <mergeCell ref="B5:G5"/>
    <mergeCell ref="B9:G9"/>
    <mergeCell ref="B17:B18"/>
    <mergeCell ref="B19:G19"/>
    <mergeCell ref="B20:B21"/>
    <mergeCell ref="C20:C21"/>
    <mergeCell ref="W3:W4"/>
    <mergeCell ref="W5:AB5"/>
    <mergeCell ref="W9:AB9"/>
    <mergeCell ref="P30:U30"/>
    <mergeCell ref="P36:P37"/>
    <mergeCell ref="P38:U38"/>
    <mergeCell ref="P41:U41"/>
    <mergeCell ref="P23:U23"/>
    <mergeCell ref="P24:P25"/>
    <mergeCell ref="P3:P4"/>
    <mergeCell ref="P5:U5"/>
    <mergeCell ref="P9:U9"/>
    <mergeCell ref="AD3:AD4"/>
    <mergeCell ref="AD5:AI5"/>
    <mergeCell ref="AD9:AI9"/>
    <mergeCell ref="AD17:AD18"/>
    <mergeCell ref="AD19:AI19"/>
    <mergeCell ref="AD20:AD21"/>
    <mergeCell ref="AE20:AE21"/>
    <mergeCell ref="AF20:AF21"/>
    <mergeCell ref="AG20:AG21"/>
    <mergeCell ref="AD30:AI30"/>
    <mergeCell ref="AD36:AD37"/>
    <mergeCell ref="AD38:AI38"/>
    <mergeCell ref="AD41:AI41"/>
    <mergeCell ref="AD45:AI45"/>
    <mergeCell ref="AH20:AH21"/>
    <mergeCell ref="AI20:AI21"/>
    <mergeCell ref="AD23:AI23"/>
    <mergeCell ref="AD24:AD25"/>
    <mergeCell ref="AE24:AE25"/>
    <mergeCell ref="AF24:AF25"/>
    <mergeCell ref="AG24:AG25"/>
    <mergeCell ref="AH24:AH25"/>
    <mergeCell ref="AI24:AI25"/>
    <mergeCell ref="P17:P18"/>
    <mergeCell ref="P19:U19"/>
    <mergeCell ref="P20:P21"/>
    <mergeCell ref="Q20:Q21"/>
    <mergeCell ref="R20:R21"/>
    <mergeCell ref="S20:S21"/>
    <mergeCell ref="T20:T21"/>
    <mergeCell ref="U20:U21"/>
    <mergeCell ref="AD27:AI27"/>
    <mergeCell ref="W24:W25"/>
    <mergeCell ref="X24:X25"/>
    <mergeCell ref="W17:W18"/>
    <mergeCell ref="W19:AB19"/>
    <mergeCell ref="W20:W21"/>
    <mergeCell ref="X20:X21"/>
    <mergeCell ref="Y20:Y21"/>
    <mergeCell ref="Z20:Z21"/>
    <mergeCell ref="AA20:AA21"/>
    <mergeCell ref="AB20:AB21"/>
    <mergeCell ref="W23:AB23"/>
    <mergeCell ref="N20:N21"/>
    <mergeCell ref="I23:N23"/>
    <mergeCell ref="Y24:Y25"/>
    <mergeCell ref="Z24:Z25"/>
    <mergeCell ref="AA24:AA25"/>
    <mergeCell ref="AB24:AB25"/>
    <mergeCell ref="W27:AB27"/>
    <mergeCell ref="W30:AB30"/>
    <mergeCell ref="P45:U45"/>
    <mergeCell ref="Q24:Q25"/>
    <mergeCell ref="R24:R25"/>
    <mergeCell ref="S24:S25"/>
    <mergeCell ref="T24:T25"/>
    <mergeCell ref="U24:U25"/>
    <mergeCell ref="P27:U27"/>
    <mergeCell ref="W36:W37"/>
    <mergeCell ref="W38:AB38"/>
    <mergeCell ref="W41:AB41"/>
    <mergeCell ref="I36:I37"/>
    <mergeCell ref="I38:N38"/>
    <mergeCell ref="I41:N41"/>
    <mergeCell ref="I24:I25"/>
    <mergeCell ref="J24:J25"/>
    <mergeCell ref="I45:N45"/>
    <mergeCell ref="AK3:AK4"/>
    <mergeCell ref="AK5:AP5"/>
    <mergeCell ref="AK9:AP9"/>
    <mergeCell ref="AK17:AK18"/>
    <mergeCell ref="AK19:AP19"/>
    <mergeCell ref="AK20:AK21"/>
    <mergeCell ref="AL20:AL21"/>
    <mergeCell ref="AM20:AM21"/>
    <mergeCell ref="AN20:AN21"/>
    <mergeCell ref="K24:K25"/>
    <mergeCell ref="L24:L25"/>
    <mergeCell ref="M24:M25"/>
    <mergeCell ref="N24:N25"/>
    <mergeCell ref="I27:N27"/>
    <mergeCell ref="I30:N30"/>
    <mergeCell ref="W45:AB45"/>
    <mergeCell ref="I17:I18"/>
    <mergeCell ref="I19:N19"/>
    <mergeCell ref="I20:I21"/>
    <mergeCell ref="J20:J21"/>
    <mergeCell ref="K20:K21"/>
    <mergeCell ref="L20:L21"/>
    <mergeCell ref="M20:M21"/>
    <mergeCell ref="AK27:AP27"/>
    <mergeCell ref="AK30:AP30"/>
    <mergeCell ref="AK36:AK37"/>
    <mergeCell ref="AK38:AP38"/>
    <mergeCell ref="AK41:AP41"/>
    <mergeCell ref="AK45:AP45"/>
    <mergeCell ref="AO20:AO21"/>
    <mergeCell ref="AP20:AP21"/>
    <mergeCell ref="AK23:AP23"/>
    <mergeCell ref="AK24:AK25"/>
    <mergeCell ref="AL24:AL25"/>
    <mergeCell ref="AM24:AM25"/>
    <mergeCell ref="AN24:AN25"/>
    <mergeCell ref="AO24:AO25"/>
    <mergeCell ref="AP24:AP25"/>
    <mergeCell ref="AR3:AR4"/>
    <mergeCell ref="AR5:AW5"/>
    <mergeCell ref="AR9:AW9"/>
    <mergeCell ref="AR17:AR18"/>
    <mergeCell ref="AR19:AW19"/>
    <mergeCell ref="AR20:AR21"/>
    <mergeCell ref="AS20:AS21"/>
    <mergeCell ref="AT20:AT21"/>
    <mergeCell ref="AU20:AU21"/>
    <mergeCell ref="AV20:AV21"/>
    <mergeCell ref="AR27:AW27"/>
    <mergeCell ref="AR30:AW30"/>
    <mergeCell ref="AR36:AR37"/>
    <mergeCell ref="AR38:AW38"/>
    <mergeCell ref="AR41:AW41"/>
    <mergeCell ref="AR45:AW45"/>
    <mergeCell ref="AW20:AW21"/>
    <mergeCell ref="AR23:AW23"/>
    <mergeCell ref="AR24:AR25"/>
    <mergeCell ref="AS24:AS25"/>
    <mergeCell ref="AT24:AT25"/>
    <mergeCell ref="AU24:AU25"/>
    <mergeCell ref="AV24:AV25"/>
    <mergeCell ref="AW24:AW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Dunkerley, Fay</dc:creator>
  <cp:lastModifiedBy>Sanchez-Villacanas Cabrera, Patricia</cp:lastModifiedBy>
  <dcterms:created xsi:type="dcterms:W3CDTF">2021-06-09T20:22:03Z</dcterms:created>
  <dcterms:modified xsi:type="dcterms:W3CDTF">2021-06-10T07:32:33Z</dcterms:modified>
</cp:coreProperties>
</file>